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202300"/>
  <mc:AlternateContent xmlns:mc="http://schemas.openxmlformats.org/markup-compatibility/2006">
    <mc:Choice Requires="x15">
      <x15ac:absPath xmlns:x15ac="http://schemas.microsoft.com/office/spreadsheetml/2010/11/ac" url="V:\0-NWR-ECSI-Database\4157-RB-Recycling\17 NFA, CNFA, Site Closure, Email Archive\2025 Partial Conditional NFA\Staff memo\"/>
    </mc:Choice>
  </mc:AlternateContent>
  <xr:revisionPtr revIDLastSave="0" documentId="13_ncr:1_{916F1629-A103-45D9-97DC-00E7A1A09E5D}" xr6:coauthVersionLast="47" xr6:coauthVersionMax="47" xr10:uidLastSave="{00000000-0000-0000-0000-000000000000}"/>
  <bookViews>
    <workbookView xWindow="28680" yWindow="-120" windowWidth="29040" windowHeight="15720" xr2:uid="{B189CED6-E673-47C2-A8B6-349DCDE19DDF}"/>
  </bookViews>
  <sheets>
    <sheet name="Notes" sheetId="8" r:id="rId1"/>
    <sheet name="A4-1. Soil_DEQ" sheetId="5" r:id="rId2"/>
    <sheet name="A4-2. GW_DEQ" sheetId="6" r:id="rId3"/>
    <sheet name="A4-3. Air_DEQ" sheetId="7" r:id="rId4"/>
    <sheet name="A4-4. Soil_DEQ_Sum" sheetId="16" r:id="rId5"/>
    <sheet name="A4-5. GW_DEQ_Sum" sheetId="18" r:id="rId6"/>
    <sheet name="A4-6. Air_DEQ_Sum" sheetId="14" r:id="rId7"/>
    <sheet name="RBC Lkup" sheetId="9" state="hidden" r:id="rId8"/>
    <sheet name="RBDM_Low" sheetId="10" state="hidden" r:id="rId9"/>
    <sheet name="RBDM_Cancer" sheetId="15" state="hidden" r:id="rId10"/>
    <sheet name="RBDM_NonCancer" sheetId="12" state="hidden" r:id="rId11"/>
    <sheet name="VI_Chronic" sheetId="13" state="hidden" r:id="rId12"/>
    <sheet name="Soil_EVREN" sheetId="2" state="hidden" r:id="rId13"/>
    <sheet name="GW_EVREN" sheetId="3" state="hidden" r:id="rId14"/>
    <sheet name="Air_EVREN" sheetId="4" state="hidden" r:id="rId15"/>
  </sheets>
  <externalReferences>
    <externalReference r:id="rId16"/>
    <externalReference r:id="rId17"/>
  </externalReferences>
  <definedNames>
    <definedName name="_xlnm._FilterDatabase" localSheetId="1" hidden="1">'A4-1. Soil_DEQ'!$A$3:$AB$658</definedName>
    <definedName name="_xlnm._FilterDatabase" localSheetId="2" hidden="1">'A4-2. GW_DEQ'!$A$2:$U$302</definedName>
    <definedName name="_xlnm._FilterDatabase" localSheetId="3" hidden="1">'A4-3. Air_DEQ'!$A$2:$Q$107</definedName>
    <definedName name="_xlnm._FilterDatabase" localSheetId="9" hidden="1">RBDM_Cancer!$A$10:$H$66</definedName>
    <definedName name="_xlnm._FilterDatabase" localSheetId="10" hidden="1">RBDM_NonCancer!$A$7:$G$84</definedName>
    <definedName name="CASn">[1]ChemData!$B:$B</definedName>
    <definedName name="CASn2">[2]ChemData!$B:$B</definedName>
    <definedName name="Chem">[1]ChemData!$C$12:$C$131</definedName>
    <definedName name="RiskType">[1]ToxData!$D$12:$D$131</definedName>
    <definedName name="VolClass">[1]ChemData!$E$12:$E$131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8" l="1"/>
  <c r="H3" i="9"/>
  <c r="I3" i="9"/>
  <c r="J3" i="9"/>
  <c r="K3" i="9"/>
  <c r="L3" i="9"/>
  <c r="M3" i="9"/>
  <c r="H4" i="9"/>
  <c r="I4" i="9"/>
  <c r="J4" i="9"/>
  <c r="K4" i="9"/>
  <c r="L4" i="9"/>
  <c r="M4" i="9"/>
  <c r="H5" i="9"/>
  <c r="I5" i="9"/>
  <c r="J5" i="9"/>
  <c r="K5" i="9"/>
  <c r="L5" i="9"/>
  <c r="M5" i="9"/>
  <c r="H6" i="9"/>
  <c r="I6" i="9"/>
  <c r="J6" i="9"/>
  <c r="K6" i="9"/>
  <c r="L6" i="9"/>
  <c r="M6" i="9"/>
  <c r="H7" i="9"/>
  <c r="I7" i="9"/>
  <c r="J7" i="9"/>
  <c r="K7" i="9"/>
  <c r="L7" i="9"/>
  <c r="M7" i="9"/>
  <c r="H8" i="9"/>
  <c r="I8" i="9"/>
  <c r="J8" i="9"/>
  <c r="K8" i="9"/>
  <c r="L8" i="9"/>
  <c r="M8" i="9"/>
  <c r="H9" i="9"/>
  <c r="I9" i="9"/>
  <c r="J9" i="9"/>
  <c r="K9" i="9"/>
  <c r="L9" i="9"/>
  <c r="M9" i="9"/>
  <c r="H10" i="9"/>
  <c r="I10" i="9"/>
  <c r="J10" i="9"/>
  <c r="K10" i="9"/>
  <c r="L10" i="9"/>
  <c r="M10" i="9"/>
  <c r="H11" i="9"/>
  <c r="I11" i="9"/>
  <c r="J11" i="9"/>
  <c r="K11" i="9"/>
  <c r="L11" i="9"/>
  <c r="M11" i="9"/>
  <c r="H12" i="9"/>
  <c r="I12" i="9"/>
  <c r="J12" i="9"/>
  <c r="K12" i="9"/>
  <c r="L12" i="9"/>
  <c r="M12" i="9"/>
  <c r="H13" i="9"/>
  <c r="I13" i="9"/>
  <c r="J13" i="9"/>
  <c r="K13" i="9"/>
  <c r="L13" i="9"/>
  <c r="M13" i="9"/>
  <c r="H14" i="9"/>
  <c r="I14" i="9"/>
  <c r="J14" i="9"/>
  <c r="K14" i="9"/>
  <c r="L14" i="9"/>
  <c r="M14" i="9"/>
  <c r="H15" i="9"/>
  <c r="I15" i="9"/>
  <c r="J15" i="9"/>
  <c r="K15" i="9"/>
  <c r="L15" i="9"/>
  <c r="M15" i="9"/>
  <c r="H16" i="9"/>
  <c r="I16" i="9"/>
  <c r="J16" i="9"/>
  <c r="K16" i="9"/>
  <c r="L16" i="9"/>
  <c r="M16" i="9"/>
  <c r="H17" i="9"/>
  <c r="I17" i="9"/>
  <c r="J17" i="9"/>
  <c r="K17" i="9"/>
  <c r="L17" i="9"/>
  <c r="M17" i="9"/>
  <c r="H18" i="9"/>
  <c r="I18" i="9"/>
  <c r="J18" i="9"/>
  <c r="K18" i="9"/>
  <c r="L18" i="9"/>
  <c r="M18" i="9"/>
  <c r="H19" i="9"/>
  <c r="I19" i="9"/>
  <c r="J19" i="9"/>
  <c r="K19" i="9"/>
  <c r="L19" i="9"/>
  <c r="M19" i="9"/>
  <c r="H20" i="9"/>
  <c r="I20" i="9"/>
  <c r="J20" i="9"/>
  <c r="K20" i="9"/>
  <c r="L20" i="9"/>
  <c r="M20" i="9"/>
  <c r="H21" i="9"/>
  <c r="I21" i="9"/>
  <c r="J21" i="9"/>
  <c r="K21" i="9"/>
  <c r="L21" i="9"/>
  <c r="M21" i="9"/>
  <c r="H22" i="9"/>
  <c r="I22" i="9"/>
  <c r="J22" i="9"/>
  <c r="K22" i="9"/>
  <c r="L22" i="9"/>
  <c r="M22" i="9"/>
  <c r="H23" i="9"/>
  <c r="I23" i="9"/>
  <c r="J23" i="9"/>
  <c r="K23" i="9"/>
  <c r="L23" i="9"/>
  <c r="M23" i="9"/>
  <c r="H24" i="9"/>
  <c r="I24" i="9"/>
  <c r="J24" i="9"/>
  <c r="K24" i="9"/>
  <c r="L24" i="9"/>
  <c r="M24" i="9"/>
  <c r="H25" i="9"/>
  <c r="I25" i="9"/>
  <c r="J25" i="9"/>
  <c r="K25" i="9"/>
  <c r="L25" i="9"/>
  <c r="M25" i="9"/>
  <c r="H26" i="9"/>
  <c r="I26" i="9"/>
  <c r="J26" i="9"/>
  <c r="K26" i="9"/>
  <c r="L26" i="9"/>
  <c r="M26" i="9"/>
  <c r="H27" i="9"/>
  <c r="I27" i="9"/>
  <c r="J27" i="9"/>
  <c r="K27" i="9"/>
  <c r="L27" i="9"/>
  <c r="M27" i="9"/>
  <c r="H28" i="9"/>
  <c r="I28" i="9"/>
  <c r="J28" i="9"/>
  <c r="K28" i="9"/>
  <c r="L28" i="9"/>
  <c r="M28" i="9"/>
  <c r="H29" i="9"/>
  <c r="I29" i="9"/>
  <c r="J29" i="9"/>
  <c r="K29" i="9"/>
  <c r="L29" i="9"/>
  <c r="M29" i="9"/>
  <c r="H30" i="9"/>
  <c r="I30" i="9"/>
  <c r="J30" i="9"/>
  <c r="K30" i="9"/>
  <c r="L30" i="9"/>
  <c r="M30" i="9"/>
  <c r="H31" i="9"/>
  <c r="I31" i="9"/>
  <c r="J31" i="9"/>
  <c r="K31" i="9"/>
  <c r="L31" i="9"/>
  <c r="M31" i="9"/>
  <c r="H32" i="9"/>
  <c r="I32" i="9"/>
  <c r="J32" i="9"/>
  <c r="K32" i="9"/>
  <c r="L32" i="9"/>
  <c r="M32" i="9"/>
  <c r="H33" i="9"/>
  <c r="I33" i="9"/>
  <c r="J33" i="9"/>
  <c r="K33" i="9"/>
  <c r="L33" i="9"/>
  <c r="M33" i="9"/>
  <c r="H34" i="9"/>
  <c r="I34" i="9"/>
  <c r="J34" i="9"/>
  <c r="K34" i="9"/>
  <c r="L34" i="9"/>
  <c r="M34" i="9"/>
  <c r="H35" i="9"/>
  <c r="I35" i="9"/>
  <c r="J35" i="9"/>
  <c r="K35" i="9"/>
  <c r="L35" i="9"/>
  <c r="M35" i="9"/>
  <c r="H36" i="9"/>
  <c r="I36" i="9"/>
  <c r="J36" i="9"/>
  <c r="K36" i="9"/>
  <c r="L36" i="9"/>
  <c r="M36" i="9"/>
  <c r="H37" i="9"/>
  <c r="I37" i="9"/>
  <c r="J37" i="9"/>
  <c r="K37" i="9"/>
  <c r="L37" i="9"/>
  <c r="M37" i="9"/>
  <c r="H38" i="9"/>
  <c r="I38" i="9"/>
  <c r="J38" i="9"/>
  <c r="K38" i="9"/>
  <c r="L38" i="9"/>
  <c r="M38" i="9"/>
  <c r="H39" i="9"/>
  <c r="I39" i="9"/>
  <c r="J39" i="9"/>
  <c r="K39" i="9"/>
  <c r="L39" i="9"/>
  <c r="M39" i="9"/>
  <c r="H40" i="9"/>
  <c r="I40" i="9"/>
  <c r="J40" i="9"/>
  <c r="K40" i="9"/>
  <c r="L40" i="9"/>
  <c r="M40" i="9"/>
  <c r="H41" i="9"/>
  <c r="I41" i="9"/>
  <c r="J41" i="9"/>
  <c r="K41" i="9"/>
  <c r="L41" i="9"/>
  <c r="M41" i="9"/>
  <c r="H42" i="9"/>
  <c r="I42" i="9"/>
  <c r="J42" i="9"/>
  <c r="K42" i="9"/>
  <c r="L42" i="9"/>
  <c r="M42" i="9"/>
  <c r="H43" i="9"/>
  <c r="I43" i="9"/>
  <c r="J43" i="9"/>
  <c r="K43" i="9"/>
  <c r="L43" i="9"/>
  <c r="M43" i="9"/>
  <c r="H44" i="9"/>
  <c r="I44" i="9"/>
  <c r="J44" i="9"/>
  <c r="K44" i="9"/>
  <c r="L44" i="9"/>
  <c r="M44" i="9"/>
  <c r="H45" i="9"/>
  <c r="I45" i="9"/>
  <c r="J45" i="9"/>
  <c r="K45" i="9"/>
  <c r="L45" i="9"/>
  <c r="M45" i="9"/>
  <c r="H46" i="9"/>
  <c r="I46" i="9"/>
  <c r="J46" i="9"/>
  <c r="K46" i="9"/>
  <c r="L46" i="9"/>
  <c r="M46" i="9"/>
  <c r="H47" i="9"/>
  <c r="I47" i="9"/>
  <c r="J47" i="9"/>
  <c r="K47" i="9"/>
  <c r="L47" i="9"/>
  <c r="M47" i="9"/>
  <c r="H48" i="9"/>
  <c r="I48" i="9"/>
  <c r="J48" i="9"/>
  <c r="K48" i="9"/>
  <c r="L48" i="9"/>
  <c r="M48" i="9"/>
  <c r="H49" i="9"/>
  <c r="I49" i="9"/>
  <c r="J49" i="9"/>
  <c r="K49" i="9"/>
  <c r="L49" i="9"/>
  <c r="M49" i="9"/>
  <c r="H50" i="9"/>
  <c r="I50" i="9"/>
  <c r="J50" i="9"/>
  <c r="K50" i="9"/>
  <c r="L50" i="9"/>
  <c r="M50" i="9"/>
  <c r="H51" i="9"/>
  <c r="I51" i="9"/>
  <c r="J51" i="9"/>
  <c r="K51" i="9"/>
  <c r="L51" i="9"/>
  <c r="M51" i="9"/>
  <c r="H52" i="9"/>
  <c r="I52" i="9"/>
  <c r="J52" i="9"/>
  <c r="K52" i="9"/>
  <c r="L52" i="9"/>
  <c r="M52" i="9"/>
  <c r="H53" i="9"/>
  <c r="I53" i="9"/>
  <c r="J53" i="9"/>
  <c r="K53" i="9"/>
  <c r="L53" i="9"/>
  <c r="M53" i="9"/>
  <c r="H54" i="9"/>
  <c r="I54" i="9"/>
  <c r="J54" i="9"/>
  <c r="K54" i="9"/>
  <c r="L54" i="9"/>
  <c r="M54" i="9"/>
  <c r="H55" i="9"/>
  <c r="I55" i="9"/>
  <c r="J55" i="9"/>
  <c r="K55" i="9"/>
  <c r="L55" i="9"/>
  <c r="M55" i="9"/>
  <c r="H56" i="9"/>
  <c r="I56" i="9"/>
  <c r="J56" i="9"/>
  <c r="K56" i="9"/>
  <c r="L56" i="9"/>
  <c r="M56" i="9"/>
  <c r="H57" i="9"/>
  <c r="I57" i="9"/>
  <c r="J57" i="9"/>
  <c r="K57" i="9"/>
  <c r="L57" i="9"/>
  <c r="M57" i="9"/>
  <c r="H58" i="9"/>
  <c r="I58" i="9"/>
  <c r="J58" i="9"/>
  <c r="K58" i="9"/>
  <c r="L58" i="9"/>
  <c r="M58" i="9"/>
  <c r="H59" i="9"/>
  <c r="I59" i="9"/>
  <c r="J59" i="9"/>
  <c r="K59" i="9"/>
  <c r="L59" i="9"/>
  <c r="M59" i="9"/>
  <c r="H60" i="9"/>
  <c r="I60" i="9"/>
  <c r="J60" i="9"/>
  <c r="K60" i="9"/>
  <c r="L60" i="9"/>
  <c r="M60" i="9"/>
  <c r="M2" i="9"/>
  <c r="K2" i="9"/>
  <c r="I2" i="9"/>
  <c r="H2" i="9"/>
  <c r="L2" i="9"/>
  <c r="J2" i="9"/>
  <c r="F3" i="9"/>
  <c r="G3" i="9"/>
  <c r="F4" i="9"/>
  <c r="G4" i="9"/>
  <c r="F5" i="9"/>
  <c r="G5" i="9"/>
  <c r="F6" i="9"/>
  <c r="G6" i="9"/>
  <c r="F7" i="9"/>
  <c r="G7" i="9"/>
  <c r="F8" i="9"/>
  <c r="G8" i="9"/>
  <c r="F9" i="9"/>
  <c r="G9" i="9"/>
  <c r="F10" i="9"/>
  <c r="G10" i="9"/>
  <c r="F11" i="9"/>
  <c r="G11" i="9"/>
  <c r="F12" i="9"/>
  <c r="G12" i="9"/>
  <c r="F13" i="9"/>
  <c r="G13" i="9"/>
  <c r="F14" i="9"/>
  <c r="G14" i="9"/>
  <c r="F15" i="9"/>
  <c r="G15" i="9"/>
  <c r="F16" i="9"/>
  <c r="G16" i="9"/>
  <c r="F17" i="9"/>
  <c r="G17" i="9"/>
  <c r="F18" i="9"/>
  <c r="G18" i="9"/>
  <c r="F19" i="9"/>
  <c r="G19" i="9"/>
  <c r="F20" i="9"/>
  <c r="G20" i="9"/>
  <c r="F21" i="9"/>
  <c r="G21" i="9"/>
  <c r="F22" i="9"/>
  <c r="G22" i="9"/>
  <c r="F23" i="9"/>
  <c r="G23" i="9"/>
  <c r="F24" i="9"/>
  <c r="G24" i="9"/>
  <c r="F25" i="9"/>
  <c r="G25" i="9"/>
  <c r="F26" i="9"/>
  <c r="G26" i="9"/>
  <c r="F27" i="9"/>
  <c r="G27" i="9"/>
  <c r="F28" i="9"/>
  <c r="G28" i="9"/>
  <c r="F29" i="9"/>
  <c r="G29" i="9"/>
  <c r="F30" i="9"/>
  <c r="G30" i="9"/>
  <c r="F31" i="9"/>
  <c r="G31" i="9"/>
  <c r="F32" i="9"/>
  <c r="G32" i="9"/>
  <c r="F33" i="9"/>
  <c r="G33" i="9"/>
  <c r="F34" i="9"/>
  <c r="G34" i="9"/>
  <c r="F35" i="9"/>
  <c r="G35" i="9"/>
  <c r="F36" i="9"/>
  <c r="G36" i="9"/>
  <c r="F37" i="9"/>
  <c r="G37" i="9"/>
  <c r="F38" i="9"/>
  <c r="G38" i="9"/>
  <c r="F39" i="9"/>
  <c r="G39" i="9"/>
  <c r="F40" i="9"/>
  <c r="G40" i="9"/>
  <c r="F41" i="9"/>
  <c r="G41" i="9"/>
  <c r="F42" i="9"/>
  <c r="G42" i="9"/>
  <c r="F43" i="9"/>
  <c r="G43" i="9"/>
  <c r="F44" i="9"/>
  <c r="G44" i="9"/>
  <c r="F45" i="9"/>
  <c r="G45" i="9"/>
  <c r="F46" i="9"/>
  <c r="G46" i="9"/>
  <c r="F47" i="9"/>
  <c r="G47" i="9"/>
  <c r="F48" i="9"/>
  <c r="G48" i="9"/>
  <c r="F49" i="9"/>
  <c r="G49" i="9"/>
  <c r="F50" i="9"/>
  <c r="G50" i="9"/>
  <c r="F51" i="9"/>
  <c r="G51" i="9"/>
  <c r="F52" i="9"/>
  <c r="G52" i="9"/>
  <c r="F53" i="9"/>
  <c r="G53" i="9"/>
  <c r="F54" i="9"/>
  <c r="G54" i="9"/>
  <c r="F55" i="9"/>
  <c r="G55" i="9"/>
  <c r="F56" i="9"/>
  <c r="G56" i="9"/>
  <c r="F57" i="9"/>
  <c r="G57" i="9"/>
  <c r="F58" i="9"/>
  <c r="G58" i="9"/>
  <c r="F59" i="9"/>
  <c r="G59" i="9"/>
  <c r="F60" i="9"/>
  <c r="G60" i="9"/>
  <c r="G2" i="9"/>
  <c r="F2" i="9"/>
  <c r="D2" i="9" l="1"/>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E2"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M62" i="5" l="1"/>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M639" i="5"/>
  <c r="M640" i="5"/>
  <c r="M641"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tc={0C17EE5D-D53F-43E4-A1CB-53912E2C48AD}</author>
    <author>tc={4918F120-FAE9-40B7-8590-1B302496C1F2}</author>
  </authors>
  <commentList>
    <comment ref="Z618" authorId="0" shapeId="0" xr:uid="{0C17EE5D-D53F-43E4-A1CB-53912E2C48AD}">
      <text>
        <t>[Threaded comment]
Your version of Excel allows you to read this threaded comment; however, any edits to it will get removed if the file is opened in a newer version of Excel. Learn more: https://go.microsoft.com/fwlink/?linkid=870924
Comment:
    flagged for being less than background</t>
      </text>
    </comment>
    <comment ref="AA618" authorId="1" shapeId="0" xr:uid="{4918F120-FAE9-40B7-8590-1B302496C1F2}">
      <text>
        <t>[Threaded comment]
Your version of Excel allows you to read this threaded comment; however, any edits to it will get removed if the file is opened in a newer version of Excel. Learn more: https://go.microsoft.com/fwlink/?linkid=870924
Comment:
    flagged for being less than background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tc={6E1F6DF7-CE58-4327-9CD8-23B45C92DA89}</author>
  </authors>
  <commentList>
    <comment ref="C16" authorId="0" shapeId="0" xr:uid="{6E1F6DF7-CE58-4327-9CD8-23B45C92DA89}">
      <text>
        <t>[Threaded comment]
Your version of Excel allows you to read this threaded comment; however, any edits to it will get removed if the file is opened in a newer version of Excel. Learn more: https://go.microsoft.com/fwlink/?linkid=870924
Comment:
    cancer and noncancer are the same for diet and water parameters, so just using this to enable lookup</t>
      </text>
    </comment>
  </commentList>
</comments>
</file>

<file path=xl/sharedStrings.xml><?xml version="1.0" encoding="utf-8"?>
<sst xmlns="http://schemas.openxmlformats.org/spreadsheetml/2006/main" count="19714" uniqueCount="1352">
  <si>
    <t>Benzene</t>
  </si>
  <si>
    <t>Trimethylbenzene, 1,3,5-</t>
  </si>
  <si>
    <t>Dichlorobenzene, 1,2-</t>
  </si>
  <si>
    <t>Dichlorobenzene, 1,4-</t>
  </si>
  <si>
    <t>Acenaphthene</t>
  </si>
  <si>
    <t>Dichloroethene, cis-1,2-</t>
  </si>
  <si>
    <t>Ethylbenzene</t>
  </si>
  <si>
    <t>Naphthalene</t>
  </si>
  <si>
    <t>Chrysene</t>
  </si>
  <si>
    <t>Tetrachloroethene (PCE)</t>
  </si>
  <si>
    <t>Fluoranthene</t>
  </si>
  <si>
    <t>Toluene</t>
  </si>
  <si>
    <t>Fluorene</t>
  </si>
  <si>
    <t>Pyrene</t>
  </si>
  <si>
    <t>Concentration</t>
  </si>
  <si>
    <t>Units</t>
  </si>
  <si>
    <t>Construction Worker</t>
  </si>
  <si>
    <t>Excavation Worker</t>
  </si>
  <si>
    <t>Sample ID</t>
  </si>
  <si>
    <t>Occupational</t>
  </si>
  <si>
    <t>SB-1</t>
  </si>
  <si>
    <t>SB-2</t>
  </si>
  <si>
    <t>SB-3</t>
  </si>
  <si>
    <t>Note</t>
  </si>
  <si>
    <t>B-1</t>
  </si>
  <si>
    <t>B-2</t>
  </si>
  <si>
    <t>B-3</t>
  </si>
  <si>
    <t>B-4</t>
  </si>
  <si>
    <t>B-5</t>
  </si>
  <si>
    <t>B-6</t>
  </si>
  <si>
    <t>B-7</t>
  </si>
  <si>
    <t>Location ID</t>
  </si>
  <si>
    <t>S4A</t>
  </si>
  <si>
    <t>S5A</t>
  </si>
  <si>
    <t>S6A</t>
  </si>
  <si>
    <t>SB-1:28-28.5</t>
  </si>
  <si>
    <t>SB-2:9.5-10</t>
  </si>
  <si>
    <t>SB-3:9.5-10</t>
  </si>
  <si>
    <t>S1A</t>
  </si>
  <si>
    <t>S2A</t>
  </si>
  <si>
    <t>S3A</t>
  </si>
  <si>
    <t>6671 S4A</t>
  </si>
  <si>
    <t>6671 S5A</t>
  </si>
  <si>
    <t>6671 S6A</t>
  </si>
  <si>
    <t>Date Sampled</t>
  </si>
  <si>
    <t>Depth Sampled (feet)</t>
  </si>
  <si>
    <t>28-28.5</t>
  </si>
  <si>
    <t>9.5-10</t>
  </si>
  <si>
    <t>Sampled By</t>
  </si>
  <si>
    <t>AEI</t>
  </si>
  <si>
    <t>Apex</t>
  </si>
  <si>
    <t>Location</t>
  </si>
  <si>
    <t>Constituent of Interest</t>
  </si>
  <si>
    <t>mg/Kg (ppm)</t>
  </si>
  <si>
    <t>Volatile Organic Constituents</t>
  </si>
  <si>
    <t>Acrylonitrile</t>
  </si>
  <si>
    <t>c, v</t>
  </si>
  <si>
    <t>&lt;0.00473 (ND)</t>
  </si>
  <si>
    <t>&lt;0.00547 (ND)</t>
  </si>
  <si>
    <t>&lt;0.00536 (ND)</t>
  </si>
  <si>
    <t>&lt;0.142 (ND)</t>
  </si>
  <si>
    <t>&lt;0.135 (ND)</t>
  </si>
  <si>
    <t>&lt;0.119 (ND)</t>
  </si>
  <si>
    <t>&lt;0.132 (ND)</t>
  </si>
  <si>
    <t>&lt;0.115 (ND)</t>
  </si>
  <si>
    <t>&lt;0.673 (ND)</t>
  </si>
  <si>
    <t>&lt;0.000612 (ND)</t>
  </si>
  <si>
    <t>&lt;0.000708 (ND)</t>
  </si>
  <si>
    <t>&lt;0.0135 (ND)</t>
  </si>
  <si>
    <t>&lt;0.0119 (ND)</t>
  </si>
  <si>
    <t>&lt;0.0132 (ND)</t>
  </si>
  <si>
    <t>&lt;0.0115 (ND)</t>
  </si>
  <si>
    <t>Bromodichloromethane</t>
  </si>
  <si>
    <t>&lt;0.00095 (ND)</t>
  </si>
  <si>
    <t>&lt;0.0011 (ND)</t>
  </si>
  <si>
    <t>&lt;0.00108 (ND)</t>
  </si>
  <si>
    <t>&lt;0.0708 (ND)</t>
  </si>
  <si>
    <t>&lt;0.0675 (ND)</t>
  </si>
  <si>
    <t>&lt;0.0594 (ND)</t>
  </si>
  <si>
    <t>&lt;0.066 (ND)</t>
  </si>
  <si>
    <t>&lt;0.0576 (ND)</t>
  </si>
  <si>
    <t>&lt;0.336 (ND)</t>
  </si>
  <si>
    <t>Bromoform</t>
  </si>
  <si>
    <t>&lt;0.00153 (ND)</t>
  </si>
  <si>
    <t>&lt;0.00177 (ND)</t>
  </si>
  <si>
    <t>&lt;0.00174 (ND)</t>
  </si>
  <si>
    <t>Bromomethane</t>
  </si>
  <si>
    <t>nc, v</t>
  </si>
  <si>
    <t>&lt;0.00258 (ND) C3</t>
  </si>
  <si>
    <t>&lt;0.00298 (ND) C3</t>
  </si>
  <si>
    <t>&lt;0.00292 (ND) C3</t>
  </si>
  <si>
    <t>&lt;0.708 (ND)</t>
  </si>
  <si>
    <t>&lt;0.675 (ND)</t>
  </si>
  <si>
    <t>&lt;0.594 (ND)</t>
  </si>
  <si>
    <t>&lt;0.66 (ND)</t>
  </si>
  <si>
    <t>&lt;0.576 (ND)</t>
  </si>
  <si>
    <t>&lt;3.36 (ND)</t>
  </si>
  <si>
    <t>Carbon tetrachloride</t>
  </si>
  <si>
    <t>&lt;0.00118 (ND)</t>
  </si>
  <si>
    <t>&lt;0.00136 (ND)</t>
  </si>
  <si>
    <t>&lt;0.00133 (ND)</t>
  </si>
  <si>
    <t>Chlorobenzene</t>
  </si>
  <si>
    <t>&lt;0.000275 (ND)</t>
  </si>
  <si>
    <t>&lt;0.000318 (ND)</t>
  </si>
  <si>
    <t>&lt;0.000312 (ND)</t>
  </si>
  <si>
    <t>&lt;0.0354 (ND)</t>
  </si>
  <si>
    <t>&lt;0.0337 (ND)</t>
  </si>
  <si>
    <t>&lt;0.0297 (ND)</t>
  </si>
  <si>
    <t>&lt;0.0288 (ND)</t>
  </si>
  <si>
    <t>&lt;0.168 (ND)</t>
  </si>
  <si>
    <t>Chlorodibromomethane (dibromochloromethane)</t>
  </si>
  <si>
    <t>&lt;0.000802 (ND)</t>
  </si>
  <si>
    <t>&lt;0.000927 (ND)</t>
  </si>
  <si>
    <t>&lt;0.000908 (ND)</t>
  </si>
  <si>
    <t>Chloroethane (ethyl chloride)</t>
  </si>
  <si>
    <t>&lt;0.00223 (ND)</t>
  </si>
  <si>
    <t>&lt;0.00258 (ND)</t>
  </si>
  <si>
    <t>&lt;0.00252 (ND)</t>
  </si>
  <si>
    <t>Chloroform</t>
  </si>
  <si>
    <t>&lt;0.00135 (ND)</t>
  </si>
  <si>
    <t>&lt;0.00156 (ND)</t>
  </si>
  <si>
    <t>Chloromethane</t>
  </si>
  <si>
    <t>&lt;0.0057 (ND)</t>
  </si>
  <si>
    <t>&lt;0.00659 (ND)</t>
  </si>
  <si>
    <t>&lt;0.00645 (ND)</t>
  </si>
  <si>
    <t>&lt;0.354 (ND)</t>
  </si>
  <si>
    <t>&lt;0.337 (ND)</t>
  </si>
  <si>
    <t>&lt;0.297 (ND)</t>
  </si>
  <si>
    <t>&lt;0.33 (ND)</t>
  </si>
  <si>
    <t>&lt;0.288 (ND)</t>
  </si>
  <si>
    <t>&lt;1.68 (ND)</t>
  </si>
  <si>
    <t>&lt;0.000557 (ND)</t>
  </si>
  <si>
    <t>&lt;0.000644 (ND)</t>
  </si>
  <si>
    <t>&lt;0.000917 (ND)</t>
  </si>
  <si>
    <t>&lt;0.00106 (ND)</t>
  </si>
  <si>
    <t>Dichloroethane, 1,1-</t>
  </si>
  <si>
    <t>&lt;0.000643 (ND)</t>
  </si>
  <si>
    <t>&lt;0.000744 (ND)</t>
  </si>
  <si>
    <t>&lt;0.000728 (ND)</t>
  </si>
  <si>
    <t>&lt;0.033 (ND)</t>
  </si>
  <si>
    <t>Dichloroethene, 1,1-</t>
  </si>
  <si>
    <t>&lt;0.000794 (ND)</t>
  </si>
  <si>
    <t>&lt;0.000918 (ND)</t>
  </si>
  <si>
    <t>&lt;0.000899 (ND)</t>
  </si>
  <si>
    <t>&lt;0.000962 (ND)</t>
  </si>
  <si>
    <t>&lt;0.00111 (ND)</t>
  </si>
  <si>
    <t>0.00335 J</t>
  </si>
  <si>
    <t>Dichloroethene, trans-1,2-</t>
  </si>
  <si>
    <t>&lt;0.00158 (ND)</t>
  </si>
  <si>
    <t>&lt;0.00154 (ND)</t>
  </si>
  <si>
    <t>Dichloromethane (Methylene Chloride)</t>
  </si>
  <si>
    <t>&lt;0.0087 (ND)</t>
  </si>
  <si>
    <t>&lt;0.0101 (ND)</t>
  </si>
  <si>
    <t>&lt;0.00985 (ND)</t>
  </si>
  <si>
    <t>EDB (dibromoethane, 1,2-)</t>
  </si>
  <si>
    <t>&lt;0.000849 (ND)</t>
  </si>
  <si>
    <t>&lt;0.000982 (ND)</t>
  </si>
  <si>
    <t>&lt;0.000961 (ND)</t>
  </si>
  <si>
    <t>EDC (dichloroethane, 1,2-)</t>
  </si>
  <si>
    <t>&lt;0.00085 (ND)</t>
  </si>
  <si>
    <t>&lt;0.000983 (ND)</t>
  </si>
  <si>
    <t>&lt;0.000963 (ND)</t>
  </si>
  <si>
    <t>&lt;0.000966 (ND)</t>
  </si>
  <si>
    <t>&lt;0.00112 (ND)</t>
  </si>
  <si>
    <t>MTBE (methyl t-butyl ether)</t>
  </si>
  <si>
    <t>&lt;0.000459 (ND)</t>
  </si>
  <si>
    <t>&lt;0.00053 (ND)</t>
  </si>
  <si>
    <t>&lt;0.000519 (ND)</t>
  </si>
  <si>
    <t>&lt;0.00471 (ND)</t>
  </si>
  <si>
    <t>0.0195 J</t>
  </si>
  <si>
    <t>&lt;0.145 (ND)</t>
  </si>
  <si>
    <t>&lt;0.011 (ND)</t>
  </si>
  <si>
    <t>iso-Propylbenzene (cumene)</t>
  </si>
  <si>
    <t>&lt;0.00117 (ND)</t>
  </si>
  <si>
    <t>0.00465 J</t>
  </si>
  <si>
    <t>0.00414 J</t>
  </si>
  <si>
    <t>Trichloroethane, 1,1,1-</t>
  </si>
  <si>
    <t>&lt;0.00121 (ND)</t>
  </si>
  <si>
    <t>&lt;0.0014 (ND)</t>
  </si>
  <si>
    <t>&lt;0.00137 (ND)</t>
  </si>
  <si>
    <t>Trichloroethane, 1,1,2-</t>
  </si>
  <si>
    <t>&lt;0.000782 (ND)</t>
  </si>
  <si>
    <t>&lt;0.000904 (ND)</t>
  </si>
  <si>
    <t>&lt;0.000886 (ND)</t>
  </si>
  <si>
    <t>Trichloroethene (TCE)</t>
  </si>
  <si>
    <t>NA, v</t>
  </si>
  <si>
    <t>&lt;0.000765 (ND)</t>
  </si>
  <si>
    <t>&lt;0.000885 (ND)</t>
  </si>
  <si>
    <t>Trichlorofluoromethane (Freon 11)</t>
  </si>
  <si>
    <t>&lt;0.00125 (ND)</t>
  </si>
  <si>
    <t>&lt;0.00123 (ND)</t>
  </si>
  <si>
    <t>Trimethylbenzene, 1,2,4-</t>
  </si>
  <si>
    <t>0.00223 J</t>
  </si>
  <si>
    <t>&lt;0.00239 (ND)</t>
  </si>
  <si>
    <t>&lt;0.00262 (ND)</t>
  </si>
  <si>
    <t>&lt;0.00303 (ND)</t>
  </si>
  <si>
    <t>Vinyl chloride</t>
  </si>
  <si>
    <t>&lt;0.00152 (ND)</t>
  </si>
  <si>
    <t>&lt;0.00176 (ND)</t>
  </si>
  <si>
    <t>&lt;0.00172 (ND)</t>
  </si>
  <si>
    <t>Xylenes</t>
  </si>
  <si>
    <t>0.00279 J</t>
  </si>
  <si>
    <t>0.00248 J</t>
  </si>
  <si>
    <t>Metals</t>
  </si>
  <si>
    <t>Arsenic</t>
  </si>
  <si>
    <t>c, nv</t>
  </si>
  <si>
    <t>---</t>
  </si>
  <si>
    <t>Barium</t>
  </si>
  <si>
    <t>nc, nv</t>
  </si>
  <si>
    <t>Cadmium</t>
  </si>
  <si>
    <t>Chromium (III)</t>
  </si>
  <si>
    <t>Lead</t>
  </si>
  <si>
    <t>NA, nv</t>
  </si>
  <si>
    <t>Mercury</t>
  </si>
  <si>
    <t>Silver</t>
  </si>
  <si>
    <t>Semivolatile Organic Constituents</t>
  </si>
  <si>
    <t>Polychlorinated biphenyls (Total PCBs)</t>
  </si>
  <si>
    <t>Polycyclic Aromatic Hydrocarbons</t>
  </si>
  <si>
    <t>&lt;0.00241 (ND)</t>
  </si>
  <si>
    <t>0.00517 J</t>
  </si>
  <si>
    <t>&lt;0.176 (ND)</t>
  </si>
  <si>
    <t>&lt;0.387 (ND)</t>
  </si>
  <si>
    <t>&lt;0.702 (ND)</t>
  </si>
  <si>
    <t>Anthracene</t>
  </si>
  <si>
    <t>&lt;0.00266 (ND)</t>
  </si>
  <si>
    <t>&lt;0.00283 (ND)</t>
  </si>
  <si>
    <t>&lt;0.00282 (ND)</t>
  </si>
  <si>
    <t>&lt;0.103 (ND)</t>
  </si>
  <si>
    <t>&lt;0.248 (ND)</t>
  </si>
  <si>
    <t>&lt;0.0143 (ND)</t>
  </si>
  <si>
    <t>&lt;0.606 (ND)</t>
  </si>
  <si>
    <t>Benz[a]anthracene</t>
  </si>
  <si>
    <t>&lt;0.002 (ND)</t>
  </si>
  <si>
    <t>&lt;0.00213 (ND)</t>
  </si>
  <si>
    <t>Benzo[a]pyrene</t>
  </si>
  <si>
    <t>&lt;0.00207 (ND)</t>
  </si>
  <si>
    <t>&lt;0.00221 (ND)</t>
  </si>
  <si>
    <t>&lt;0.108 (ND)</t>
  </si>
  <si>
    <t>Benzo[b]fluoranthene</t>
  </si>
  <si>
    <t>&lt;0.00188 (ND)</t>
  </si>
  <si>
    <t>&lt;0.114 (ND)</t>
  </si>
  <si>
    <t>&lt;0.404 (ND)</t>
  </si>
  <si>
    <t>Benzo[k]fluoranthene</t>
  </si>
  <si>
    <t>&lt;0.00248 (ND)</t>
  </si>
  <si>
    <t>&lt;0.00265 (ND)</t>
  </si>
  <si>
    <t>&lt;0.00263 (ND)</t>
  </si>
  <si>
    <t>&lt;0.143 (ND)</t>
  </si>
  <si>
    <t>&lt;0.00268 (ND)</t>
  </si>
  <si>
    <t>&lt;0.00286 (ND)</t>
  </si>
  <si>
    <t>Dibenz[a,h]anthracene</t>
  </si>
  <si>
    <t>&lt;0.00199 (ND)</t>
  </si>
  <si>
    <t>&lt;0.00212 (ND)</t>
  </si>
  <si>
    <t>&lt;0.00211 (ND)</t>
  </si>
  <si>
    <t>&lt;0.0028 (ND)</t>
  </si>
  <si>
    <t>&lt;0.00237 (ND)</t>
  </si>
  <si>
    <t>&lt;0.022 (ND)</t>
  </si>
  <si>
    <t>Indeno[1,2,3-cd]pyrene</t>
  </si>
  <si>
    <t>&lt;0.00209 (ND)</t>
  </si>
  <si>
    <t>&lt;0.00231 (ND)</t>
  </si>
  <si>
    <t>&lt;0.00246 (ND)</t>
  </si>
  <si>
    <t>Styrene</t>
  </si>
  <si>
    <t>&lt;0.0003 (ND)</t>
  </si>
  <si>
    <t>&lt;0.000347 (ND)</t>
  </si>
  <si>
    <t>&lt;0.00034 (ND)</t>
  </si>
  <si>
    <t>Total Petroleum Hydrocarbons</t>
  </si>
  <si>
    <t>Generic Gasoline (GRO)</t>
  </si>
  <si>
    <t>2.66 J</t>
  </si>
  <si>
    <t>2.00 J</t>
  </si>
  <si>
    <t>&lt;6.75 (ND)</t>
  </si>
  <si>
    <t>&lt;5.94 (ND)</t>
  </si>
  <si>
    <t>Generic Diesel / Heating Oil (DRO)</t>
  </si>
  <si>
    <t>1.61 J</t>
  </si>
  <si>
    <t>2.98 J</t>
  </si>
  <si>
    <t>&lt;434 (ND)</t>
  </si>
  <si>
    <t>&lt;22.7 (ND)</t>
  </si>
  <si>
    <t>&lt;19.9 (ND)</t>
  </si>
  <si>
    <t>&lt;458 (ND)</t>
  </si>
  <si>
    <t>&lt;227 (ND)</t>
  </si>
  <si>
    <t>&lt;476 (ND)</t>
  </si>
  <si>
    <t>Generic Mineral Insulating Oil (RRO)</t>
  </si>
  <si>
    <t>&lt;3.85 (ND)</t>
  </si>
  <si>
    <t>8.61 J</t>
  </si>
  <si>
    <t>&lt;45.4 (ND)</t>
  </si>
  <si>
    <t>&lt;39.8 (ND)</t>
  </si>
  <si>
    <t>S7A</t>
  </si>
  <si>
    <t>DU01</t>
  </si>
  <si>
    <t>6671 S7A</t>
  </si>
  <si>
    <t>DU01-IS-0.5-250505</t>
  </si>
  <si>
    <t>ENW</t>
  </si>
  <si>
    <t>&lt;0.242 (ND)</t>
  </si>
  <si>
    <t>&lt;0.121 (ND)</t>
  </si>
  <si>
    <t>&lt;1.21 (ND)</t>
  </si>
  <si>
    <t>&lt;0.0605 (ND)</t>
  </si>
  <si>
    <t>&lt;0.605 (ND)</t>
  </si>
  <si>
    <t>&lt;0.157 (ND)</t>
  </si>
  <si>
    <t>&lt;0.025 (ND)</t>
  </si>
  <si>
    <t>&lt;1 (ND)</t>
  </si>
  <si>
    <t>&lt;0.464 (ND)</t>
  </si>
  <si>
    <t>&lt;0.0162 (ND)</t>
  </si>
  <si>
    <t>&lt;0.042 (ND)</t>
  </si>
  <si>
    <t>&lt;0.0205 (ND)</t>
  </si>
  <si>
    <t>&lt;0.0108 (ND)</t>
  </si>
  <si>
    <t>&lt;0.0151 (ND)</t>
  </si>
  <si>
    <t>&lt;20 (ND)</t>
  </si>
  <si>
    <t>&lt;224 (ND)</t>
  </si>
  <si>
    <t>68 x</t>
  </si>
  <si>
    <t>SB-1-W</t>
  </si>
  <si>
    <t>SB-2-W</t>
  </si>
  <si>
    <t>SB-3-W</t>
  </si>
  <si>
    <t>W1A</t>
  </si>
  <si>
    <t>W2A</t>
  </si>
  <si>
    <t>W3A</t>
  </si>
  <si>
    <t>not reported</t>
  </si>
  <si>
    <t>µg/L (ppb)</t>
  </si>
  <si>
    <t>&lt;0.671 (ND) C3</t>
  </si>
  <si>
    <t>&lt;0.671 C3</t>
  </si>
  <si>
    <t>&lt;2 (ND)</t>
  </si>
  <si>
    <t>&lt;0.0941 (ND)</t>
  </si>
  <si>
    <t>&lt;0.2 (ND)</t>
  </si>
  <si>
    <t>&lt;0.136 (ND)</t>
  </si>
  <si>
    <t>&lt;0.129 (ND)</t>
  </si>
  <si>
    <t>&lt;5 (ND)</t>
  </si>
  <si>
    <t>&lt;0.128 (ND)</t>
  </si>
  <si>
    <t>&lt;0.116 (ND)</t>
  </si>
  <si>
    <t>0.255 J</t>
  </si>
  <si>
    <t>&lt;0.5 (ND)</t>
  </si>
  <si>
    <t>&lt;0.14 (ND)</t>
  </si>
  <si>
    <t>&lt;0.192 (ND)</t>
  </si>
  <si>
    <t>0.149 J</t>
  </si>
  <si>
    <t>&lt;0.111 (ND)</t>
  </si>
  <si>
    <t>&lt;0.96 (ND)</t>
  </si>
  <si>
    <t>&lt;0.107 (ND)</t>
  </si>
  <si>
    <t>0.139 J</t>
  </si>
  <si>
    <t>&lt;0.12 (ND)</t>
  </si>
  <si>
    <t>&lt;0.1 (ND)</t>
  </si>
  <si>
    <t>&lt;0.4 (ND)</t>
  </si>
  <si>
    <t>&lt;0.188 (ND)</t>
  </si>
  <si>
    <t>&lt;0.126 (ND)</t>
  </si>
  <si>
    <t>&lt;0.149 (ND)</t>
  </si>
  <si>
    <t>&lt;0.43 (ND)</t>
  </si>
  <si>
    <t>&lt;10 (ND)</t>
  </si>
  <si>
    <t>&lt;0.0819 (ND)</t>
  </si>
  <si>
    <t>&lt;0.137 (ND)</t>
  </si>
  <si>
    <t>&lt;0.101 (ND)</t>
  </si>
  <si>
    <t>&lt;0.0917 (ND)</t>
  </si>
  <si>
    <t>&lt;0.0762 (ND)</t>
  </si>
  <si>
    <t>&lt;0.0755 (ND)</t>
  </si>
  <si>
    <t>&lt;0.105 (ND)</t>
  </si>
  <si>
    <t>0.828 J</t>
  </si>
  <si>
    <t>0.915 J</t>
  </si>
  <si>
    <t>&lt;0.3 (ND)</t>
  </si>
  <si>
    <t>&lt;0.278 (ND)</t>
  </si>
  <si>
    <t>0.476 J</t>
  </si>
  <si>
    <t>&lt;0.158 (ND)</t>
  </si>
  <si>
    <t>&lt;0.133 (ND)</t>
  </si>
  <si>
    <t>&lt;0.19 (ND)</t>
  </si>
  <si>
    <t>&lt;0.16 (ND)</t>
  </si>
  <si>
    <t>&lt;0.322 (ND)</t>
  </si>
  <si>
    <t>0.439 J</t>
  </si>
  <si>
    <t>&lt;0.104 (ND)</t>
  </si>
  <si>
    <t>0.168 J</t>
  </si>
  <si>
    <t>&lt;0.234 (ND)</t>
  </si>
  <si>
    <t>0.339 J</t>
  </si>
  <si>
    <t>&lt;0.174 (ND)</t>
  </si>
  <si>
    <t>0.590 J</t>
  </si>
  <si>
    <t>&lt;0.019 (ND)</t>
  </si>
  <si>
    <t>0.0327 J</t>
  </si>
  <si>
    <t>&lt;0.287 (ND)</t>
  </si>
  <si>
    <t>&lt;0.0381 (ND)</t>
  </si>
  <si>
    <t>&lt;0.0377 (ND)</t>
  </si>
  <si>
    <t>&lt;0.0203 (ND)</t>
  </si>
  <si>
    <t>&lt;0.0184 (ND)</t>
  </si>
  <si>
    <t>&lt;0.0168 (ND)</t>
  </si>
  <si>
    <t>&lt;0.0202 (ND)</t>
  </si>
  <si>
    <t>&lt;0.0179 (ND)</t>
  </si>
  <si>
    <t>&lt;0.255 (ND)</t>
  </si>
  <si>
    <t>&lt;0.016 (ND)</t>
  </si>
  <si>
    <t>&lt;0.027 (ND)</t>
  </si>
  <si>
    <t>&lt;0.0169 (ND)</t>
  </si>
  <si>
    <t>0.0470 J</t>
  </si>
  <si>
    <t>&lt;0.0158 (ND)</t>
  </si>
  <si>
    <t>0.0294 J</t>
  </si>
  <si>
    <t>&lt;0.118 (ND)</t>
  </si>
  <si>
    <t>&lt;31.6 (ND)</t>
  </si>
  <si>
    <t>46.5 B J</t>
  </si>
  <si>
    <t>&lt;100 (ND)</t>
  </si>
  <si>
    <t>200 B J</t>
  </si>
  <si>
    <t>208 J</t>
  </si>
  <si>
    <t>&lt;152 (ND)</t>
  </si>
  <si>
    <t>&lt;151 (ND)</t>
  </si>
  <si>
    <t>Source: EVREN 2025, Table 1</t>
  </si>
  <si>
    <t>Source: EVREN 2025, Table 2</t>
  </si>
  <si>
    <t>IA01</t>
  </si>
  <si>
    <t>IA02</t>
  </si>
  <si>
    <t>OA01</t>
  </si>
  <si>
    <t>N/A</t>
  </si>
  <si>
    <t>Vacant Office</t>
  </si>
  <si>
    <t>Office</t>
  </si>
  <si>
    <t>Outdoor - NE of Building</t>
  </si>
  <si>
    <t>µg/m3</t>
  </si>
  <si>
    <t>&lt;0.067 (ND)</t>
  </si>
  <si>
    <t>&lt;2.1 (ND) k</t>
  </si>
  <si>
    <t>&lt;3.9 (ND)</t>
  </si>
  <si>
    <t>&lt;0.46 (ND)</t>
  </si>
  <si>
    <t>&lt;0.085 (ND) k</t>
  </si>
  <si>
    <t>&lt;3.7 (ND)</t>
  </si>
  <si>
    <t>&lt;0.6 (ND)</t>
  </si>
  <si>
    <t>&lt;0.23 (ND)</t>
  </si>
  <si>
    <t>&lt;35 (ND)</t>
  </si>
  <si>
    <t>&lt;0.077 (ND)</t>
  </si>
  <si>
    <t>&lt;7.2 (ND)</t>
  </si>
  <si>
    <t>&lt;9.8 (ND)</t>
  </si>
  <si>
    <t>&lt;6.8 (ND)</t>
  </si>
  <si>
    <t>&lt;7.5 (ND)</t>
  </si>
  <si>
    <t>&lt;0.55 (ND)</t>
  </si>
  <si>
    <t>&lt;0.055 (ND)</t>
  </si>
  <si>
    <t>&lt;0.11 (ND)</t>
  </si>
  <si>
    <t>&lt;2.2 (ND)</t>
  </si>
  <si>
    <t>&lt;4.9 (ND)</t>
  </si>
  <si>
    <t>&lt;0.26 (ND)</t>
  </si>
  <si>
    <t>&lt;56 (ND)</t>
  </si>
  <si>
    <t>Source: EVREN 2025, Table 3</t>
  </si>
  <si>
    <t>Detect</t>
  </si>
  <si>
    <t>Concentration_Report</t>
  </si>
  <si>
    <t>mg/kg</t>
  </si>
  <si>
    <t>ug/L</t>
  </si>
  <si>
    <t>ug/m3</t>
  </si>
  <si>
    <t>Acrolein</t>
  </si>
  <si>
    <t>Aldrin</t>
  </si>
  <si>
    <t>Benzidine</t>
  </si>
  <si>
    <t>Beryllium</t>
  </si>
  <si>
    <t>Bis(2-ethylhexyl)phthalate</t>
  </si>
  <si>
    <t>Chlorodibromomethane</t>
  </si>
  <si>
    <t>Chloroethane</t>
  </si>
  <si>
    <t>Chordane</t>
  </si>
  <si>
    <t>Chromium (VI)</t>
  </si>
  <si>
    <t>Copper</t>
  </si>
  <si>
    <t>Cyanide (hydrogen cyanide) *</t>
  </si>
  <si>
    <t>DDD (4,4'-Dichlorodiphenyldichloroethane)</t>
  </si>
  <si>
    <t>DDE (4,4'-Dichlorodiphenyldichloroethene)</t>
  </si>
  <si>
    <t>DDT (4,4'-Dichlorodiphenyltrichloroethane)</t>
  </si>
  <si>
    <t>Dichlorobenzidine, 3,3-</t>
  </si>
  <si>
    <t>Dichloroethylether</t>
  </si>
  <si>
    <t>Dichloromethane</t>
  </si>
  <si>
    <t>Dichlorophenoxyacetic acid, 2,4- (2,4-D)</t>
  </si>
  <si>
    <t>Dieldrin</t>
  </si>
  <si>
    <t>Dinitrotoluene, 2,6-</t>
  </si>
  <si>
    <t>Di-n-propylnitrosamine</t>
  </si>
  <si>
    <t>Dioxane, 1,4-</t>
  </si>
  <si>
    <t>Diphenylnitrosamine</t>
  </si>
  <si>
    <t>EDB (1,2-dibromoethane)</t>
  </si>
  <si>
    <t>EDC (1,2-dichloroethane)</t>
  </si>
  <si>
    <t xml:space="preserve">Endosulfan, (alpha-beta) </t>
  </si>
  <si>
    <t>Endrin</t>
  </si>
  <si>
    <t>Formaldehyde</t>
  </si>
  <si>
    <t>Heptachlor</t>
  </si>
  <si>
    <t>Heptachlor Epoxide</t>
  </si>
  <si>
    <t>Hexachlorobenzene</t>
  </si>
  <si>
    <t>Hexachlorocyclohexane, alpha- (alpha-HCH)</t>
  </si>
  <si>
    <t>Hexachlorocyclohexane, gamma- (Lindane)</t>
  </si>
  <si>
    <t>Hexachloroethane</t>
  </si>
  <si>
    <t>Manganese</t>
  </si>
  <si>
    <t>MCPA ((4-chloro-2-methylphenoxy)acetic acid)</t>
  </si>
  <si>
    <t>Nickel</t>
  </si>
  <si>
    <t>Pentachlorophenol</t>
  </si>
  <si>
    <t>Polychlorinated biphenyls (PCBs)</t>
  </si>
  <si>
    <t>Propylbenzene, iso</t>
  </si>
  <si>
    <t>TCDD, 2,3,7,8- (Dioxin)</t>
  </si>
  <si>
    <t>Toxaphene</t>
  </si>
  <si>
    <t>Trichloro-1,2,2-trifluoroethane, 1,1,2- (Freon 113)</t>
  </si>
  <si>
    <t>Trichloroethene</t>
  </si>
  <si>
    <t>Trichlorophenol, 2,4,6-</t>
  </si>
  <si>
    <t>Generic Diesel/Heating Oil</t>
  </si>
  <si>
    <t>Generic Gasoline</t>
  </si>
  <si>
    <t>Generic Mineral/Insulating Oil</t>
  </si>
  <si>
    <t>Contaminated Medium</t>
  </si>
  <si>
    <t xml:space="preserve">SOIL </t>
  </si>
  <si>
    <t>GROUNDWATER</t>
  </si>
  <si>
    <t>Exposure Pathway</t>
  </si>
  <si>
    <t>Soil Ingestion, Dermal Contact, and Inhalation</t>
  </si>
  <si>
    <t>GW in Excavation</t>
  </si>
  <si>
    <t>Receptor Scenario</t>
  </si>
  <si>
    <t>Construction &amp; Excavation Worker</t>
  </si>
  <si>
    <t xml:space="preserve">Direct or Indirect Pathway (see notes)  </t>
  </si>
  <si>
    <t>DCS</t>
  </si>
  <si>
    <t>DCW</t>
  </si>
  <si>
    <t>CASn</t>
  </si>
  <si>
    <t>Chemical</t>
  </si>
  <si>
    <t>-</t>
  </si>
  <si>
    <t>RBCss</t>
  </si>
  <si>
    <t>RBCwe</t>
  </si>
  <si>
    <t>83-32-9</t>
  </si>
  <si>
    <t>107-13-1</t>
  </si>
  <si>
    <t>309-00-2</t>
  </si>
  <si>
    <t>120-12-7</t>
  </si>
  <si>
    <t>7440-38-2</t>
  </si>
  <si>
    <t>7440-39-3</t>
  </si>
  <si>
    <t>56-55-3</t>
  </si>
  <si>
    <t>71-43-2</t>
  </si>
  <si>
    <t>92-87-5</t>
  </si>
  <si>
    <t>50-32-8</t>
  </si>
  <si>
    <t>205-99-2</t>
  </si>
  <si>
    <t>207-08-9</t>
  </si>
  <si>
    <t>7440-41-7</t>
  </si>
  <si>
    <t>117-81-7</t>
  </si>
  <si>
    <t>75-27-4</t>
  </si>
  <si>
    <t>75-25-2</t>
  </si>
  <si>
    <t>74-83-9</t>
  </si>
  <si>
    <t>7440-43-9</t>
  </si>
  <si>
    <t>56-23-5</t>
  </si>
  <si>
    <t>108-90-7</t>
  </si>
  <si>
    <t>124-48-1</t>
  </si>
  <si>
    <t>75-00-3</t>
  </si>
  <si>
    <t>67-66-3</t>
  </si>
  <si>
    <t>74-87-3</t>
  </si>
  <si>
    <t>12789-03-6</t>
  </si>
  <si>
    <t>16065-83-1</t>
  </si>
  <si>
    <t>18540-29-9</t>
  </si>
  <si>
    <t>218-01-9</t>
  </si>
  <si>
    <t>7440-50-8</t>
  </si>
  <si>
    <t>74-90-8</t>
  </si>
  <si>
    <t>72-54-8</t>
  </si>
  <si>
    <t>72-55-9</t>
  </si>
  <si>
    <t>50-29-3</t>
  </si>
  <si>
    <t>53-70-3</t>
  </si>
  <si>
    <t>95-50-1</t>
  </si>
  <si>
    <t>106-46-7</t>
  </si>
  <si>
    <t>91-94-1</t>
  </si>
  <si>
    <t>75-34-3</t>
  </si>
  <si>
    <t>75-35-4</t>
  </si>
  <si>
    <t>156-59-2</t>
  </si>
  <si>
    <t>156-60-5</t>
  </si>
  <si>
    <t>111-44-4</t>
  </si>
  <si>
    <t>75-09-2</t>
  </si>
  <si>
    <t>94-75-7</t>
  </si>
  <si>
    <t>60-57-1</t>
  </si>
  <si>
    <t>606-20-2</t>
  </si>
  <si>
    <t>621-64-7</t>
  </si>
  <si>
    <t>123-91-1</t>
  </si>
  <si>
    <t>86-30-6</t>
  </si>
  <si>
    <t>106-93-4</t>
  </si>
  <si>
    <t>107-06-2</t>
  </si>
  <si>
    <t>115-29-7</t>
  </si>
  <si>
    <t>72-20-8</t>
  </si>
  <si>
    <t>100-41-4</t>
  </si>
  <si>
    <t>206-44-0</t>
  </si>
  <si>
    <t>86-73-7</t>
  </si>
  <si>
    <t>50-00-0</t>
  </si>
  <si>
    <t>76-44-8</t>
  </si>
  <si>
    <t>1024-57-3</t>
  </si>
  <si>
    <t>118-74-1</t>
  </si>
  <si>
    <t>319-84-6</t>
  </si>
  <si>
    <t>58-89-9</t>
  </si>
  <si>
    <t>67-72-1</t>
  </si>
  <si>
    <t>193-39-5</t>
  </si>
  <si>
    <t>7439-92-1</t>
  </si>
  <si>
    <t>7439-96-5</t>
  </si>
  <si>
    <t>94-74-6</t>
  </si>
  <si>
    <t>7439-97-6</t>
  </si>
  <si>
    <t>1634-04-4</t>
  </si>
  <si>
    <t>91-20-3</t>
  </si>
  <si>
    <t>7440-02-0</t>
  </si>
  <si>
    <t>87-86-5</t>
  </si>
  <si>
    <t>11097-69-1</t>
  </si>
  <si>
    <t>98-82-8</t>
  </si>
  <si>
    <t>129-00-0</t>
  </si>
  <si>
    <t>7440-22-4</t>
  </si>
  <si>
    <t>100-42-5</t>
  </si>
  <si>
    <t>1746-01-6</t>
  </si>
  <si>
    <t>127-18-4</t>
  </si>
  <si>
    <t>108-88-3</t>
  </si>
  <si>
    <t>8001-35-2</t>
  </si>
  <si>
    <t>76-13-1</t>
  </si>
  <si>
    <t>71-55-6</t>
  </si>
  <si>
    <t>79-00-5</t>
  </si>
  <si>
    <t>79-01-6</t>
  </si>
  <si>
    <t>75-69-4</t>
  </si>
  <si>
    <t>88-06-2</t>
  </si>
  <si>
    <t>95-63-6</t>
  </si>
  <si>
    <t>108-67-8</t>
  </si>
  <si>
    <t>75-01-4</t>
  </si>
  <si>
    <t>1330-20-7</t>
  </si>
  <si>
    <t/>
  </si>
  <si>
    <t>Commercial Vapor Intrusion RBCs</t>
  </si>
  <si>
    <t>CAS Number</t>
  </si>
  <si>
    <t>Cancer RBCair
(µg/m3)</t>
  </si>
  <si>
    <t>Noncancer RBCair
(µg/m3)</t>
  </si>
  <si>
    <t>Acetaldehyde</t>
  </si>
  <si>
    <t>75-07-0</t>
  </si>
  <si>
    <t>Acetone Cyanohydrin</t>
  </si>
  <si>
    <t>75-86-5</t>
  </si>
  <si>
    <t>Acetonitrile</t>
  </si>
  <si>
    <t>75-05-8</t>
  </si>
  <si>
    <t>Acetylaminofluorene, 2-</t>
  </si>
  <si>
    <t>53-96-3</t>
  </si>
  <si>
    <t>107-02-8</t>
  </si>
  <si>
    <t>Acrylamide</t>
  </si>
  <si>
    <t>79-06-1</t>
  </si>
  <si>
    <t>Acrylic Acid</t>
  </si>
  <si>
    <t>79-10-7</t>
  </si>
  <si>
    <t>Adiponitrile</t>
  </si>
  <si>
    <t>111-69-3</t>
  </si>
  <si>
    <t>Allyl Alcohol</t>
  </si>
  <si>
    <t>107-18-6</t>
  </si>
  <si>
    <t>Allyl Chloride</t>
  </si>
  <si>
    <t>107-05-1</t>
  </si>
  <si>
    <t>Aluminum</t>
  </si>
  <si>
    <t>7429-90-5</t>
  </si>
  <si>
    <t>Aminobiphenyl, 4-</t>
  </si>
  <si>
    <t>92-67-1</t>
  </si>
  <si>
    <t>Ammonia</t>
  </si>
  <si>
    <t>7664-41-7</t>
  </si>
  <si>
    <t>Amyl Alcohol, tert-</t>
  </si>
  <si>
    <t>75-85-4</t>
  </si>
  <si>
    <t>Aniline</t>
  </si>
  <si>
    <t>62-53-3</t>
  </si>
  <si>
    <t>Antimony (metallic)</t>
  </si>
  <si>
    <t>7440-36-0</t>
  </si>
  <si>
    <t>Antimony Trioxide</t>
  </si>
  <si>
    <t>1309-64-4</t>
  </si>
  <si>
    <t>Aroclor 1016</t>
  </si>
  <si>
    <t>12674-11-2</t>
  </si>
  <si>
    <t>Aroclor 1221</t>
  </si>
  <si>
    <t>11104-28-2</t>
  </si>
  <si>
    <t>Aroclor 1232</t>
  </si>
  <si>
    <t>11141-16-5</t>
  </si>
  <si>
    <t>Aroclor 1242</t>
  </si>
  <si>
    <t>53469-21-9</t>
  </si>
  <si>
    <t>Aroclor 1248</t>
  </si>
  <si>
    <t>12672-29-6</t>
  </si>
  <si>
    <t>Aroclor 1254</t>
  </si>
  <si>
    <t>Aroclor 1260</t>
  </si>
  <si>
    <t>11096-82-5</t>
  </si>
  <si>
    <t>Arsenic, Inorganic</t>
  </si>
  <si>
    <t>Arsine</t>
  </si>
  <si>
    <t>7784-42-1</t>
  </si>
  <si>
    <t>Auramine</t>
  </si>
  <si>
    <t>492-80-8</t>
  </si>
  <si>
    <t>Azinphos-methyl</t>
  </si>
  <si>
    <t>86-50-0</t>
  </si>
  <si>
    <t>Azobenzene</t>
  </si>
  <si>
    <t>103-33-3</t>
  </si>
  <si>
    <t>Azodicarbonamide</t>
  </si>
  <si>
    <t>123-77-3</t>
  </si>
  <si>
    <t>Benzene, Trimethyl</t>
  </si>
  <si>
    <t>25551-13-7</t>
  </si>
  <si>
    <t>Benzo[e]pyrene</t>
  </si>
  <si>
    <t>192-97-2</t>
  </si>
  <si>
    <t>Benzo[j]fluoranthene</t>
  </si>
  <si>
    <t>205-82-3</t>
  </si>
  <si>
    <t>Benzyl Chloride</t>
  </si>
  <si>
    <t>100-44-7</t>
  </si>
  <si>
    <t>Beryllium and compounds</t>
  </si>
  <si>
    <t>Biphenyl, 1,1'-</t>
  </si>
  <si>
    <t>92-52-4</t>
  </si>
  <si>
    <t>Bis(2-chloroethyl)ether</t>
  </si>
  <si>
    <t>Bis(chloromethyl)ether</t>
  </si>
  <si>
    <t>542-88-1</t>
  </si>
  <si>
    <t>Boron And Borates Only</t>
  </si>
  <si>
    <t>7440-42-8</t>
  </si>
  <si>
    <t>Boron Trichloride</t>
  </si>
  <si>
    <t>10294-34-5</t>
  </si>
  <si>
    <t>Boron Trifluoride</t>
  </si>
  <si>
    <t>7637-07-2</t>
  </si>
  <si>
    <t>Bromate</t>
  </si>
  <si>
    <t>15541-45-4</t>
  </si>
  <si>
    <t>Bromo-2-chloroethane, 1-</t>
  </si>
  <si>
    <t>107-04-0</t>
  </si>
  <si>
    <t>Bromobenzene</t>
  </si>
  <si>
    <t>108-86-1</t>
  </si>
  <si>
    <t>Bromochloromethane</t>
  </si>
  <si>
    <t>74-97-5</t>
  </si>
  <si>
    <t>Bromopropane, 1-</t>
  </si>
  <si>
    <t>106-94-5</t>
  </si>
  <si>
    <t>Butadiene, 1,3-</t>
  </si>
  <si>
    <t>106-99-0</t>
  </si>
  <si>
    <t>Butyl Alcohol, t-</t>
  </si>
  <si>
    <t>75-65-0</t>
  </si>
  <si>
    <t>Butyl alcohol, sec-</t>
  </si>
  <si>
    <t>78-92-2</t>
  </si>
  <si>
    <t>Butylated hydroxyanisole</t>
  </si>
  <si>
    <t>25013-16-5</t>
  </si>
  <si>
    <t>Cadmium (Diet)</t>
  </si>
  <si>
    <t>Cadmium (Water)</t>
  </si>
  <si>
    <t>Calcium Cyanide</t>
  </si>
  <si>
    <t>592-01-8</t>
  </si>
  <si>
    <t>Caprolactam</t>
  </si>
  <si>
    <t>105-60-2</t>
  </si>
  <si>
    <t>Captafol</t>
  </si>
  <si>
    <t>2425-06-1</t>
  </si>
  <si>
    <t>Captan</t>
  </si>
  <si>
    <t>133-06-2</t>
  </si>
  <si>
    <t>Carbon Disulfide</t>
  </si>
  <si>
    <t>75-15-0</t>
  </si>
  <si>
    <t>Carbon Tetrachloride</t>
  </si>
  <si>
    <t>Carbonyl Sulfide</t>
  </si>
  <si>
    <t>463-58-1</t>
  </si>
  <si>
    <t>Ceric oxide</t>
  </si>
  <si>
    <t>1306-38-3</t>
  </si>
  <si>
    <t>Chlordane (technical mixture)</t>
  </si>
  <si>
    <t>Chlordecone (Kepone)</t>
  </si>
  <si>
    <t>143-50-0</t>
  </si>
  <si>
    <t>Chlorine</t>
  </si>
  <si>
    <t>7782-50-5</t>
  </si>
  <si>
    <t>Chlorine Dioxide</t>
  </si>
  <si>
    <t>10049-04-4</t>
  </si>
  <si>
    <t>Chloro-1,1-difluoroethane, 1-</t>
  </si>
  <si>
    <t>75-68-3</t>
  </si>
  <si>
    <t>Chloro-1,3-butadiene, 2- (Chloroprene)</t>
  </si>
  <si>
    <t>126-99-8</t>
  </si>
  <si>
    <t>Chloro-2-methylaniline, 4-</t>
  </si>
  <si>
    <t>95-69-2</t>
  </si>
  <si>
    <t>Chloroacetophenone, 2-</t>
  </si>
  <si>
    <t>532-27-4</t>
  </si>
  <si>
    <t>Chlorobenzilate</t>
  </si>
  <si>
    <t>510-15-6</t>
  </si>
  <si>
    <t>Chlorobenzotrifluoride, 4-</t>
  </si>
  <si>
    <t>98-56-6</t>
  </si>
  <si>
    <t>Chlorodifluoromethane</t>
  </si>
  <si>
    <t>75-45-6</t>
  </si>
  <si>
    <t>Chloromethyl Methyl Ether</t>
  </si>
  <si>
    <t>107-30-2</t>
  </si>
  <si>
    <t>Chloronitrobenzene, o-</t>
  </si>
  <si>
    <t>88-73-3</t>
  </si>
  <si>
    <t>Chloronitrobenzene, p-</t>
  </si>
  <si>
    <t>100-00-5</t>
  </si>
  <si>
    <t>Chloropicrin</t>
  </si>
  <si>
    <t>76-06-2</t>
  </si>
  <si>
    <t>Chlorozotocin</t>
  </si>
  <si>
    <t>54749-90-5</t>
  </si>
  <si>
    <t>Chromium(III) (Soluble Compounds)</t>
  </si>
  <si>
    <t>Chromium(VI)</t>
  </si>
  <si>
    <t>Cobalt</t>
  </si>
  <si>
    <t>7440-48-4</t>
  </si>
  <si>
    <t>Coke Oven Emissions</t>
  </si>
  <si>
    <t>Cresol, m-</t>
  </si>
  <si>
    <t>108-39-4</t>
  </si>
  <si>
    <t>Cresol, o-</t>
  </si>
  <si>
    <t>95-48-7</t>
  </si>
  <si>
    <t>Cresol, p-</t>
  </si>
  <si>
    <t>106-44-5</t>
  </si>
  <si>
    <t>Cresols</t>
  </si>
  <si>
    <t>1319-77-3</t>
  </si>
  <si>
    <t>Cumene</t>
  </si>
  <si>
    <t>Cupferron</t>
  </si>
  <si>
    <t>135-20-6</t>
  </si>
  <si>
    <t>Cyanide (CN-)</t>
  </si>
  <si>
    <t>57-12-5</t>
  </si>
  <si>
    <t>Cyclohexane</t>
  </si>
  <si>
    <t>110-82-7</t>
  </si>
  <si>
    <t>Cyclohexanone</t>
  </si>
  <si>
    <t>108-94-1</t>
  </si>
  <si>
    <t>Cyclohexene</t>
  </si>
  <si>
    <t>110-83-8</t>
  </si>
  <si>
    <t>Daminozide</t>
  </si>
  <si>
    <t>1596-84-5</t>
  </si>
  <si>
    <t>Dibenzo[a,e]pyrene</t>
  </si>
  <si>
    <t>192-65-4</t>
  </si>
  <si>
    <t>Dibromo-3-chloropropane, 1,2-</t>
  </si>
  <si>
    <t>96-12-8</t>
  </si>
  <si>
    <t>Dibromoethane, 1,2-</t>
  </si>
  <si>
    <t>Dibromomethane (Methylene Bromide)</t>
  </si>
  <si>
    <t>74-95-3</t>
  </si>
  <si>
    <t>Dichloro-2-butene, 1,4-</t>
  </si>
  <si>
    <t>764-41-0</t>
  </si>
  <si>
    <t>Dichloro-2-butene, cis-1,4-</t>
  </si>
  <si>
    <t>1476-11-5</t>
  </si>
  <si>
    <t>Dichloro-2-butene, trans-1,4-</t>
  </si>
  <si>
    <t>110-57-6</t>
  </si>
  <si>
    <t>Dichlorobenzidine, 3,3'-</t>
  </si>
  <si>
    <t>Dichlorodifluoromethane</t>
  </si>
  <si>
    <t>75-71-8</t>
  </si>
  <si>
    <t>Dichlorodiphenyldichloroethane, p,p'- (DDD)</t>
  </si>
  <si>
    <t>Dichlorodiphenyldichloroethylene, p,p'- (DDE)</t>
  </si>
  <si>
    <t>Dichlorodiphenyltrichloroethane, p,p'- (DDT)</t>
  </si>
  <si>
    <t>Dichloroethane, 1,2-</t>
  </si>
  <si>
    <t>Dichloroethylene, 1,1-</t>
  </si>
  <si>
    <t>Dichloroethylene, cis-1,2-</t>
  </si>
  <si>
    <t>Dichloroethylene, trans-1,2-</t>
  </si>
  <si>
    <t>Dichloropropane, 1,2-</t>
  </si>
  <si>
    <t>78-87-5</t>
  </si>
  <si>
    <t>Dichloropropene, 1,3-</t>
  </si>
  <si>
    <t>542-75-6</t>
  </si>
  <si>
    <t>Dichlorvos</t>
  </si>
  <si>
    <t>62-73-7</t>
  </si>
  <si>
    <t>Dicyclopentadiene</t>
  </si>
  <si>
    <t>77-73-6</t>
  </si>
  <si>
    <t>Diesel Engine Exhaust</t>
  </si>
  <si>
    <t>Diethanolamine</t>
  </si>
  <si>
    <t>111-42-2</t>
  </si>
  <si>
    <t>Diethylene Glycol Monobutyl Ether</t>
  </si>
  <si>
    <t>112-34-5</t>
  </si>
  <si>
    <t>Diethylene Glycol Monoethyl Ether</t>
  </si>
  <si>
    <t>111-90-0</t>
  </si>
  <si>
    <t>Diethylstilbestrol</t>
  </si>
  <si>
    <t>56-53-1</t>
  </si>
  <si>
    <t>Difluoroethane, 1,1-</t>
  </si>
  <si>
    <t>75-37-6</t>
  </si>
  <si>
    <t>Difluoropropane, 2,2-</t>
  </si>
  <si>
    <t>420-45-1</t>
  </si>
  <si>
    <t>Dihydrosafrole</t>
  </si>
  <si>
    <t>94-58-6</t>
  </si>
  <si>
    <t>Diisopropyl Ether</t>
  </si>
  <si>
    <t>108-20-3</t>
  </si>
  <si>
    <t>Dimethyl Sulfide</t>
  </si>
  <si>
    <t>75-18-3</t>
  </si>
  <si>
    <t>Dimethylamino azobenzene [p-]</t>
  </si>
  <si>
    <t>60-11-7</t>
  </si>
  <si>
    <t>Dimethylbenz[a]anthracene, 7,12-</t>
  </si>
  <si>
    <t>57-97-6</t>
  </si>
  <si>
    <t>Dimethylformamide</t>
  </si>
  <si>
    <t>68-12-2</t>
  </si>
  <si>
    <t>Dimethylhydrazine, 1,1-</t>
  </si>
  <si>
    <t>57-14-7</t>
  </si>
  <si>
    <t>Dimethylhydrazine, 1,2-</t>
  </si>
  <si>
    <t>540-73-8</t>
  </si>
  <si>
    <t>Dimethylvinylchloride</t>
  </si>
  <si>
    <t>513-37-1</t>
  </si>
  <si>
    <t>Dinitroaniline, 3,5-</t>
  </si>
  <si>
    <t>618-87-1</t>
  </si>
  <si>
    <t>Dinitrotoluene, 2,4-</t>
  </si>
  <si>
    <t>121-14-2</t>
  </si>
  <si>
    <t>Diphenyl Ether</t>
  </si>
  <si>
    <t>101-84-8</t>
  </si>
  <si>
    <t>Diphenylhydrazine, 1,2-</t>
  </si>
  <si>
    <t>122-66-7</t>
  </si>
  <si>
    <t>Direct Black 38</t>
  </si>
  <si>
    <t>1937-37-7</t>
  </si>
  <si>
    <t>Direct Blue 6</t>
  </si>
  <si>
    <t>2602-46-2</t>
  </si>
  <si>
    <t>Direct Brown 95</t>
  </si>
  <si>
    <t>16071-86-6</t>
  </si>
  <si>
    <t>Epichlorohydrin</t>
  </si>
  <si>
    <t>106-89-8</t>
  </si>
  <si>
    <t>Epoxybutane, 1,2-</t>
  </si>
  <si>
    <t>106-88-7</t>
  </si>
  <si>
    <t>Ethoxyethanol Acetate, 2-</t>
  </si>
  <si>
    <t>111-15-9</t>
  </si>
  <si>
    <t>Ethoxyethanol, 2-</t>
  </si>
  <si>
    <t>110-80-5</t>
  </si>
  <si>
    <t>Ethyl Acetate</t>
  </si>
  <si>
    <t>141-78-6</t>
  </si>
  <si>
    <t>Ethyl Acrylate</t>
  </si>
  <si>
    <t>140-88-5</t>
  </si>
  <si>
    <t>Ethyl Chloride</t>
  </si>
  <si>
    <t>Ethyl Methacrylate</t>
  </si>
  <si>
    <t>97-63-2</t>
  </si>
  <si>
    <t>Ethyl Tertiary Butyl Ether (ETBE)</t>
  </si>
  <si>
    <t>637-92-3</t>
  </si>
  <si>
    <t>Ethylene Glycol</t>
  </si>
  <si>
    <t>107-21-1</t>
  </si>
  <si>
    <t>Ethylene Glycol Monobutyl Ether</t>
  </si>
  <si>
    <t>111-76-2</t>
  </si>
  <si>
    <t>Ethylene Oxide</t>
  </si>
  <si>
    <t>75-21-8</t>
  </si>
  <si>
    <t>Ethylene Thiourea</t>
  </si>
  <si>
    <t>96-45-7</t>
  </si>
  <si>
    <t>Ethyleneimine</t>
  </si>
  <si>
    <t>151-56-4</t>
  </si>
  <si>
    <t>Fluoride</t>
  </si>
  <si>
    <t>16984-48-8</t>
  </si>
  <si>
    <t>Fluorine (Soluble Fluoride)</t>
  </si>
  <si>
    <t>7782-41-4</t>
  </si>
  <si>
    <t>Formic Acid</t>
  </si>
  <si>
    <t>64-18-6</t>
  </si>
  <si>
    <t>Furfural</t>
  </si>
  <si>
    <t>98-01-1</t>
  </si>
  <si>
    <t>Furium</t>
  </si>
  <si>
    <t>531-82-8</t>
  </si>
  <si>
    <t>Furmecyclox</t>
  </si>
  <si>
    <t>60568-05-0</t>
  </si>
  <si>
    <t>Glutaraldehyde</t>
  </si>
  <si>
    <t>111-30-8</t>
  </si>
  <si>
    <t>Glycidaldehyde</t>
  </si>
  <si>
    <t>765-34-4</t>
  </si>
  <si>
    <t>Heptachlorobiphenyl, 2,3,3',4,4',5,5'- (PCB 189)</t>
  </si>
  <si>
    <t>39635-31-9</t>
  </si>
  <si>
    <t>Heptachlorodibenzofuran, 1,2,3,4,6,7,8-</t>
  </si>
  <si>
    <t>67562-39-4</t>
  </si>
  <si>
    <t>Heptanal, n-</t>
  </si>
  <si>
    <t>111-71-7</t>
  </si>
  <si>
    <t>Heptane, N-</t>
  </si>
  <si>
    <t>142-82-5</t>
  </si>
  <si>
    <t>Hexachlorobiphenyl, 2,3',4,4',5,5'- (PCB 167)</t>
  </si>
  <si>
    <t>52663-72-6</t>
  </si>
  <si>
    <t>Hexachlorobiphenyl, 2,3,3',4,4',5'- (PCB 157)</t>
  </si>
  <si>
    <t>69782-90-7</t>
  </si>
  <si>
    <t>Hexachlorobiphenyl, 2,3,3',4,4',5- (PCB 156)</t>
  </si>
  <si>
    <t>38380-08-4</t>
  </si>
  <si>
    <t>Hexachlorobiphenyl, 3,3',4,4',5,5'- (PCB 169)</t>
  </si>
  <si>
    <t>32774-16-6</t>
  </si>
  <si>
    <t>Hexachlorobutadiene</t>
  </si>
  <si>
    <t>87-68-3</t>
  </si>
  <si>
    <t>Hexachlorocyclohexane, Alpha-</t>
  </si>
  <si>
    <t>Hexachlorocyclohexane, Beta-</t>
  </si>
  <si>
    <t>319-85-7</t>
  </si>
  <si>
    <t>Hexachlorocyclohexane, Gamma- (Lindane)</t>
  </si>
  <si>
    <t>Hexachlorocyclohexane, Technical</t>
  </si>
  <si>
    <t>608-73-1</t>
  </si>
  <si>
    <t>Hexachlorocyclopentadiene</t>
  </si>
  <si>
    <t>77-47-4</t>
  </si>
  <si>
    <t>Hexachlorodibenzo-p-dioxin, 1,2,3,4,7,8-</t>
  </si>
  <si>
    <t>39227-28-6</t>
  </si>
  <si>
    <t>Hexachlorodibenzo-p-dioxin, Mixture</t>
  </si>
  <si>
    <t>34465-46-8</t>
  </si>
  <si>
    <t>Hexachlorodibenzofuran, 1,2,3,4,7,8-</t>
  </si>
  <si>
    <t>70648-26-9</t>
  </si>
  <si>
    <t>Hexamethylene Diisocyanate, 1,6-</t>
  </si>
  <si>
    <t>822-06-0</t>
  </si>
  <si>
    <t>Hexamethylene diisocyanate biuret</t>
  </si>
  <si>
    <t>4035-89-6</t>
  </si>
  <si>
    <t>Hexamethylene diisocyanate isocyanurate</t>
  </si>
  <si>
    <t>3779-63-3</t>
  </si>
  <si>
    <t>Hexane, Commercial</t>
  </si>
  <si>
    <t>Hexane, N-</t>
  </si>
  <si>
    <t>110-54-3</t>
  </si>
  <si>
    <t>Hexanol, 1-,2-ethyl- (2-Ethyl-1-hexanol)</t>
  </si>
  <si>
    <t>104-76-7</t>
  </si>
  <si>
    <t>Hexanone, 2-</t>
  </si>
  <si>
    <t>591-78-6</t>
  </si>
  <si>
    <t>HpCDD, 1,2,3,4,6,7,8,-</t>
  </si>
  <si>
    <t>35822-46-9</t>
  </si>
  <si>
    <t>HpCDF, 1,2,3,4,7,8,9-</t>
  </si>
  <si>
    <t>55673-89-7</t>
  </si>
  <si>
    <t>HxCDD, 1,2,3,6,7,8-</t>
  </si>
  <si>
    <t>57653-85-7</t>
  </si>
  <si>
    <t>HxCDD, 1,2,3,7,8,9-</t>
  </si>
  <si>
    <t>19408-74-3</t>
  </si>
  <si>
    <t>HxCDF, 1,2,3,6,7,8-</t>
  </si>
  <si>
    <t>57117-44-9</t>
  </si>
  <si>
    <t>HxCDF, 1,2,3,7,8,9-</t>
  </si>
  <si>
    <t>72918-21-9</t>
  </si>
  <si>
    <t>HxCDF, 2,3,4,6,7,8-</t>
  </si>
  <si>
    <t>60851-34-5</t>
  </si>
  <si>
    <t>Hydrazine</t>
  </si>
  <si>
    <t>302-01-2</t>
  </si>
  <si>
    <t>Hydrazine Sulfate</t>
  </si>
  <si>
    <t>10034-93-2</t>
  </si>
  <si>
    <t>Hydrogen Chloride</t>
  </si>
  <si>
    <t>7647-01-0</t>
  </si>
  <si>
    <t>Hydrogen Cyanide</t>
  </si>
  <si>
    <t>Hydrogen Fluoride</t>
  </si>
  <si>
    <t>7664-39-3</t>
  </si>
  <si>
    <t>Hydrogen Sulfide</t>
  </si>
  <si>
    <t>7783-06-4</t>
  </si>
  <si>
    <t>Isobutyl Alcohol</t>
  </si>
  <si>
    <t>78-83-1</t>
  </si>
  <si>
    <t>Isophorone</t>
  </si>
  <si>
    <t>78-59-1</t>
  </si>
  <si>
    <t>Isopropanol</t>
  </si>
  <si>
    <t>67-63-0</t>
  </si>
  <si>
    <t>Isopropyltoluene, p-</t>
  </si>
  <si>
    <t>99-87-6</t>
  </si>
  <si>
    <t>Jet propulsion fuel 7 (JP-7)</t>
  </si>
  <si>
    <t>E1737665</t>
  </si>
  <si>
    <t>Lead Phosphate</t>
  </si>
  <si>
    <t>7446-27-7</t>
  </si>
  <si>
    <t>Lead acetate</t>
  </si>
  <si>
    <t>301-04-2</t>
  </si>
  <si>
    <t>Lead subacetate</t>
  </si>
  <si>
    <t>1335-32-6</t>
  </si>
  <si>
    <t>Maleic Anhydride</t>
  </si>
  <si>
    <t>108-31-6</t>
  </si>
  <si>
    <t>Manganese (Diet)</t>
  </si>
  <si>
    <t>Manganese (Non-diet)</t>
  </si>
  <si>
    <t>Mercuric Chloride</t>
  </si>
  <si>
    <t>7487-94-7</t>
  </si>
  <si>
    <t>Mercury (elemental)</t>
  </si>
  <si>
    <t>Methacrylonitrile</t>
  </si>
  <si>
    <t>126-98-7</t>
  </si>
  <si>
    <t>Methanol</t>
  </si>
  <si>
    <t>67-56-1</t>
  </si>
  <si>
    <t>Methoxyethanol Acetate, 2-</t>
  </si>
  <si>
    <t>110-49-6</t>
  </si>
  <si>
    <t>Methoxyethanol, 2-</t>
  </si>
  <si>
    <t>109-86-4</t>
  </si>
  <si>
    <t>Methyl Acrylate</t>
  </si>
  <si>
    <t>96-33-3</t>
  </si>
  <si>
    <t>Methyl Ethyl Ketone (2-Butanone)</t>
  </si>
  <si>
    <t>78-93-3</t>
  </si>
  <si>
    <t>Methyl Hydrazine</t>
  </si>
  <si>
    <t>60-34-4</t>
  </si>
  <si>
    <t>Methyl Isobutyl Ketone (4-methyl-2-pentanone)</t>
  </si>
  <si>
    <t>108-10-1</t>
  </si>
  <si>
    <t>Methyl Isocyanate</t>
  </si>
  <si>
    <t>624-83-9</t>
  </si>
  <si>
    <t>Methyl Methacrylate</t>
  </si>
  <si>
    <t>80-62-6</t>
  </si>
  <si>
    <t>Methyl Styrene (Mixed Isomers)</t>
  </si>
  <si>
    <t>25013-15-4</t>
  </si>
  <si>
    <t>Methyl methanesulfonate</t>
  </si>
  <si>
    <t>66-27-3</t>
  </si>
  <si>
    <t>Methyl tert-Butyl Ether (MTBE)</t>
  </si>
  <si>
    <t>Methyl-2-Pentanol, 4-</t>
  </si>
  <si>
    <t>108-11-2</t>
  </si>
  <si>
    <t>Methyl-N-nitro-N-nitrosoguanidine, N-</t>
  </si>
  <si>
    <t>70-25-7</t>
  </si>
  <si>
    <t>Methylaniline Hydrochloride, 2-</t>
  </si>
  <si>
    <t>636-21-5</t>
  </si>
  <si>
    <t>Methylcholanthrene, 3-</t>
  </si>
  <si>
    <t>56-49-5</t>
  </si>
  <si>
    <t>Methylcyclohexane</t>
  </si>
  <si>
    <t>108-87-2</t>
  </si>
  <si>
    <t>Methylene Chloride</t>
  </si>
  <si>
    <t>Methylene-bis(2-chloroaniline), 4,4'-</t>
  </si>
  <si>
    <t>101-14-4</t>
  </si>
  <si>
    <t>Methylene-bis(N,N-dimethyl) Aniline, 4,4'-</t>
  </si>
  <si>
    <t>101-61-1</t>
  </si>
  <si>
    <t>Methylenebisbenzenamine, 4,4'-</t>
  </si>
  <si>
    <t>101-77-9</t>
  </si>
  <si>
    <t>Methylenediphenyl Diisocyanate</t>
  </si>
  <si>
    <t>101-68-8</t>
  </si>
  <si>
    <t>Methylnaphthalene, 1-</t>
  </si>
  <si>
    <t>90-12-0</t>
  </si>
  <si>
    <t>Midrange Aliphatic Hydrocarbon Streams</t>
  </si>
  <si>
    <t>Mirex</t>
  </si>
  <si>
    <t>2385-85-5</t>
  </si>
  <si>
    <t>Molybdenum</t>
  </si>
  <si>
    <t>7439-98-7</t>
  </si>
  <si>
    <t>Naphtha, High Flash Aromatic (HFAN)</t>
  </si>
  <si>
    <t>64742-95-6</t>
  </si>
  <si>
    <t>Naphthylamine, 2-</t>
  </si>
  <si>
    <t>91-59-8</t>
  </si>
  <si>
    <t>Nickel Acetate</t>
  </si>
  <si>
    <t>373-02-4</t>
  </si>
  <si>
    <t>Nickel Carbonate</t>
  </si>
  <si>
    <t>3333-67-3</t>
  </si>
  <si>
    <t>Nickel Carbonyl</t>
  </si>
  <si>
    <t>13463-39-3</t>
  </si>
  <si>
    <t>Nickel Hydroxide</t>
  </si>
  <si>
    <t>12054-48-7</t>
  </si>
  <si>
    <t>Nickel Oxide</t>
  </si>
  <si>
    <t>1313-99-1</t>
  </si>
  <si>
    <t>Nickel Refinery Dust</t>
  </si>
  <si>
    <t>NA</t>
  </si>
  <si>
    <t>Nickel Soluble Salts</t>
  </si>
  <si>
    <t>Nickel Subsulfide</t>
  </si>
  <si>
    <t>12035-72-2</t>
  </si>
  <si>
    <t>Nickelocene</t>
  </si>
  <si>
    <t>1271-28-9</t>
  </si>
  <si>
    <t>Nitroaniline, 2-</t>
  </si>
  <si>
    <t>88-74-4</t>
  </si>
  <si>
    <t>Nitroaniline, 4-</t>
  </si>
  <si>
    <t>100-01-6</t>
  </si>
  <si>
    <t>Nitrobenzene</t>
  </si>
  <si>
    <t>98-95-3</t>
  </si>
  <si>
    <t>Nitrofurazone</t>
  </si>
  <si>
    <t>59-87-0</t>
  </si>
  <si>
    <t>Nitromethane</t>
  </si>
  <si>
    <t>75-52-5</t>
  </si>
  <si>
    <t>Nitropropane, 2-</t>
  </si>
  <si>
    <t>79-46-9</t>
  </si>
  <si>
    <t>Nitropyrene, 4-</t>
  </si>
  <si>
    <t>57835-92-4</t>
  </si>
  <si>
    <t>Nitroso-N-ethylurea, N-</t>
  </si>
  <si>
    <t>759-73-9</t>
  </si>
  <si>
    <t>Nitroso-N-methylurea, N-</t>
  </si>
  <si>
    <t>684-93-5</t>
  </si>
  <si>
    <t>Nitrosodibutylamine, N-</t>
  </si>
  <si>
    <t>924-16-3</t>
  </si>
  <si>
    <t>Nitrosodiethanolamine, N-</t>
  </si>
  <si>
    <t>1116-54-7</t>
  </si>
  <si>
    <t>Nitrosodiethylamine, N-</t>
  </si>
  <si>
    <t>55-18-5</t>
  </si>
  <si>
    <t>Nitrosodimethylamine, N-</t>
  </si>
  <si>
    <t>62-75-9</t>
  </si>
  <si>
    <t>Nitrosodiphenylamine, N-</t>
  </si>
  <si>
    <t>Nitrosodipropylamine, N-</t>
  </si>
  <si>
    <t>Nitrosomethylethylamine, N-</t>
  </si>
  <si>
    <t>10595-95-6</t>
  </si>
  <si>
    <t>Nitrosomorpholine [N-]</t>
  </si>
  <si>
    <t>59-89-2</t>
  </si>
  <si>
    <t>Nitrosopiperidine [N-]</t>
  </si>
  <si>
    <t>100-75-4</t>
  </si>
  <si>
    <t>Nitrosopyrrolidine, N-</t>
  </si>
  <si>
    <t>930-55-2</t>
  </si>
  <si>
    <t>Nonane, n-</t>
  </si>
  <si>
    <t>111-84-2</t>
  </si>
  <si>
    <t>OCDD</t>
  </si>
  <si>
    <t>3268-87-9</t>
  </si>
  <si>
    <t>OCDF</t>
  </si>
  <si>
    <t>39001-02-0</t>
  </si>
  <si>
    <t>PeCDF, 1,2,3,7,8-</t>
  </si>
  <si>
    <t>57117-41-6</t>
  </si>
  <si>
    <t>PeCDF, 2,3,4,7,8-</t>
  </si>
  <si>
    <t>57117-31-4</t>
  </si>
  <si>
    <t>Pentachlorobiphenyl, 2',3,4,4',5- (PCB 123)</t>
  </si>
  <si>
    <t>65510-44-3</t>
  </si>
  <si>
    <t>Pentachlorobiphenyl, 2,3',4,4',5- (PCB 118)</t>
  </si>
  <si>
    <t>31508-00-6</t>
  </si>
  <si>
    <t>Pentachlorobiphenyl, 2,3,3',4,4'- (PCB 105)</t>
  </si>
  <si>
    <t>32598-14-4</t>
  </si>
  <si>
    <t>Pentachlorobiphenyl, 2,3,4,4',5- (PCB 114)</t>
  </si>
  <si>
    <t>74472-37-0</t>
  </si>
  <si>
    <t>Pentachlorobiphenyl, 3,3',4,4',5- (PCB 126)</t>
  </si>
  <si>
    <t>57465-28-8</t>
  </si>
  <si>
    <t>Pentachlorodibenzo-p-dioxin, 1,2,3,7,8-</t>
  </si>
  <si>
    <t>40321-76-4</t>
  </si>
  <si>
    <t>Pentane, n-</t>
  </si>
  <si>
    <t>109-66-0</t>
  </si>
  <si>
    <t>Perylene</t>
  </si>
  <si>
    <t>198-55-0</t>
  </si>
  <si>
    <t>Phenacetin</t>
  </si>
  <si>
    <t>62-44-2</t>
  </si>
  <si>
    <t>Phenol</t>
  </si>
  <si>
    <t>108-95-2</t>
  </si>
  <si>
    <t>Phosgene</t>
  </si>
  <si>
    <t>75-44-5</t>
  </si>
  <si>
    <t>Phosphine</t>
  </si>
  <si>
    <t>7803-51-2</t>
  </si>
  <si>
    <t>Phosphoric Acid</t>
  </si>
  <si>
    <t>7664-38-2</t>
  </si>
  <si>
    <t>Phthalic Anhydride</t>
  </si>
  <si>
    <t>85-44-9</t>
  </si>
  <si>
    <t>Polybrominated Biphenyls</t>
  </si>
  <si>
    <t>36355-01-8</t>
  </si>
  <si>
    <t>Polychlorinated Biphenyls (high risk)</t>
  </si>
  <si>
    <t>1336-36-3</t>
  </si>
  <si>
    <t>Polychlorinated Biphenyls (low risk)</t>
  </si>
  <si>
    <t>Polychlorinated Biphenyls (lowest risk)</t>
  </si>
  <si>
    <t>Polymeric Methylene Diphenyl Diisocyanate (PMDI)</t>
  </si>
  <si>
    <t>9016-87-9</t>
  </si>
  <si>
    <t>Potassium Cyanide</t>
  </si>
  <si>
    <t>151-50-8</t>
  </si>
  <si>
    <t>Propionaldehyde</t>
  </si>
  <si>
    <t>123-38-6</t>
  </si>
  <si>
    <t>Propyl benzene</t>
  </si>
  <si>
    <t>103-65-1</t>
  </si>
  <si>
    <t>Propylene</t>
  </si>
  <si>
    <t>115-07-1</t>
  </si>
  <si>
    <t>Propylene Glycol Dinitrate</t>
  </si>
  <si>
    <t>6423-43-4</t>
  </si>
  <si>
    <t>Propylene Glycol Monomethyl Ether</t>
  </si>
  <si>
    <t>107-98-2</t>
  </si>
  <si>
    <t>Propylene Oxide</t>
  </si>
  <si>
    <t>75-56-9</t>
  </si>
  <si>
    <t>Refractory Ceramic Fibers (units in fibers)</t>
  </si>
  <si>
    <t>Safrole</t>
  </si>
  <si>
    <t>94-59-7</t>
  </si>
  <si>
    <t>Selenium</t>
  </si>
  <si>
    <t>7782-49-2</t>
  </si>
  <si>
    <t>Selenium Sulfide</t>
  </si>
  <si>
    <t>7446-34-6</t>
  </si>
  <si>
    <t>Silica (crystalline, respirable)</t>
  </si>
  <si>
    <t>7631-86-9</t>
  </si>
  <si>
    <t>Sodium Cyanide</t>
  </si>
  <si>
    <t>143-33-9</t>
  </si>
  <si>
    <t>Sodium Fluoride</t>
  </si>
  <si>
    <t>7681-49-4</t>
  </si>
  <si>
    <t>Sulfolane</t>
  </si>
  <si>
    <t>126-33-0</t>
  </si>
  <si>
    <t>Sulfur Trioxide</t>
  </si>
  <si>
    <t>7446-11-9</t>
  </si>
  <si>
    <t>Sulfuric Acid</t>
  </si>
  <si>
    <t>7664-93-9</t>
  </si>
  <si>
    <t>Sulfurous acid, 2-chloroethyl 2-[4-(1,1-dimethylethyl)phenoxy]-1-methylethyl ester</t>
  </si>
  <si>
    <t>140-57-8</t>
  </si>
  <si>
    <t>TCDD, 2,3,7,8-</t>
  </si>
  <si>
    <t>TCDF, 2,3,7,8-</t>
  </si>
  <si>
    <t>51207-31-9</t>
  </si>
  <si>
    <t>Tert-Butyl Acetate</t>
  </si>
  <si>
    <t>540-88-5</t>
  </si>
  <si>
    <t>Tetrachlorobiphenyl, 3,3',4,4'- (PCB 77)</t>
  </si>
  <si>
    <t>32598-13-3</t>
  </si>
  <si>
    <t>Tetrachlorobiphenyl, 3,4,4',5- (PCB 81)</t>
  </si>
  <si>
    <t>70362-50-4</t>
  </si>
  <si>
    <t>Tetrachloroethane, 1,1,1,2-</t>
  </si>
  <si>
    <t>630-20-6</t>
  </si>
  <si>
    <t>Tetrachloroethane, 1,1,2,2-</t>
  </si>
  <si>
    <t>79-34-5</t>
  </si>
  <si>
    <t>Tetrachloroethylene</t>
  </si>
  <si>
    <t>Tetrafluoroethane, 1,1,1,2-</t>
  </si>
  <si>
    <t>811-97-2</t>
  </si>
  <si>
    <t>Tetrahydrofuran</t>
  </si>
  <si>
    <t>109-99-9</t>
  </si>
  <si>
    <t>Titanium Tetrachloride</t>
  </si>
  <si>
    <t>7550-45-0</t>
  </si>
  <si>
    <t>Toluene-2,4-diisocyanate</t>
  </si>
  <si>
    <t>584-84-9</t>
  </si>
  <si>
    <t>Toluene-2,6-diisocyanate</t>
  </si>
  <si>
    <t>91-08-7</t>
  </si>
  <si>
    <t>Toluidine, o- (Methylaniline, 2-)</t>
  </si>
  <si>
    <t>95-53-4</t>
  </si>
  <si>
    <t>Total Petroleum Hydrocarbons (Aliphatic Low)</t>
  </si>
  <si>
    <t>E1790666</t>
  </si>
  <si>
    <t>Total Petroleum Hydrocarbons (Aliphatic Medium)</t>
  </si>
  <si>
    <t>E1790668</t>
  </si>
  <si>
    <t>Total Petroleum Hydrocarbons (Aromatic High)</t>
  </si>
  <si>
    <t>E1790676</t>
  </si>
  <si>
    <t>Total Petroleum Hydrocarbons (Aromatic Medium)</t>
  </si>
  <si>
    <t>E1790674</t>
  </si>
  <si>
    <t>Trichloro-1,2,2-trifluoroethane, 1,1,2-</t>
  </si>
  <si>
    <t>Trichlorobenzene, 1,2,4-</t>
  </si>
  <si>
    <t>120-82-1</t>
  </si>
  <si>
    <t>Trichloroethylene</t>
  </si>
  <si>
    <t>Trichloropropane, 1,2,3-</t>
  </si>
  <si>
    <t>96-18-4</t>
  </si>
  <si>
    <t>Trichloropropene, 1,2,3-</t>
  </si>
  <si>
    <t>96-19-5</t>
  </si>
  <si>
    <t>Triethylamine</t>
  </si>
  <si>
    <t>121-44-8</t>
  </si>
  <si>
    <t>Trifluoroethane, 1,1,1-</t>
  </si>
  <si>
    <t>420-46-2</t>
  </si>
  <si>
    <t>Trimethylbenzene, 1,2,3-</t>
  </si>
  <si>
    <t>526-73-8</t>
  </si>
  <si>
    <t>Tris(2,3-dibromopropyl)phosphate</t>
  </si>
  <si>
    <t>126-72-7</t>
  </si>
  <si>
    <t>Uranium</t>
  </si>
  <si>
    <t>7440-61-1</t>
  </si>
  <si>
    <t>Urethane</t>
  </si>
  <si>
    <t>51-79-6</t>
  </si>
  <si>
    <t>Vanadium Pentoxide</t>
  </si>
  <si>
    <t>1314-62-1</t>
  </si>
  <si>
    <t>Vanadium and Compounds</t>
  </si>
  <si>
    <t>7440-62-2</t>
  </si>
  <si>
    <t>Vinyl Acetate</t>
  </si>
  <si>
    <t>108-05-4</t>
  </si>
  <si>
    <t>Vinyl Bromide</t>
  </si>
  <si>
    <t>593-60-2</t>
  </si>
  <si>
    <t>Vinyl Chloride</t>
  </si>
  <si>
    <t>Xylene, m-</t>
  </si>
  <si>
    <t>108-38-3</t>
  </si>
  <si>
    <t>Xylene, o-</t>
  </si>
  <si>
    <t>95-47-6</t>
  </si>
  <si>
    <t>Xylene, p-</t>
  </si>
  <si>
    <t>106-42-3</t>
  </si>
  <si>
    <t>Gasoline (as NWTPH-Gx)</t>
  </si>
  <si>
    <t>Diesel/Heating Oil (as NWTPH-Dx)</t>
  </si>
  <si>
    <t>Transformer Mineral Insulating Oil (as NWTPH-Dx)</t>
  </si>
  <si>
    <t>Output generated   03JAN2025:11:06:03</t>
  </si>
  <si>
    <t>Missing</t>
  </si>
  <si>
    <t>RBDM Match</t>
  </si>
  <si>
    <t>VI Match</t>
  </si>
  <si>
    <t>Commercial Chronic VI Air, Non-Cancer</t>
  </si>
  <si>
    <t>Constituent (EVREN 2025)</t>
  </si>
  <si>
    <t>Excavation Water DC, Non-Cancer</t>
  </si>
  <si>
    <t xml:space="preserve"> </t>
  </si>
  <si>
    <t>Risk-Based Concentrations</t>
  </si>
  <si>
    <t>Excavation Water DC, Cancer</t>
  </si>
  <si>
    <t>Occupational Soil DC Cancer</t>
  </si>
  <si>
    <t>Occupational Soil DC Non-Cancer</t>
  </si>
  <si>
    <t>Construction Soil DC Cancer</t>
  </si>
  <si>
    <t>Construction Soil DC Non-Cancer</t>
  </si>
  <si>
    <t>Excavation Soil DC Cancer</t>
  </si>
  <si>
    <t>Excavation Soil DC Non-Cancer</t>
  </si>
  <si>
    <t>Commercial Chronic VI Air, Cancer`</t>
  </si>
  <si>
    <t>Occupational Cancer RBC</t>
  </si>
  <si>
    <t>Occupational Non-Cancer RBC</t>
  </si>
  <si>
    <t>Construction Cancer RBC</t>
  </si>
  <si>
    <t>Construction Non-Cancer RBC</t>
  </si>
  <si>
    <t>Excavation Cancer RBC</t>
  </si>
  <si>
    <t>Excavation Non-Cancer RBC</t>
  </si>
  <si>
    <t>Occupational Non-Cancer EF</t>
  </si>
  <si>
    <t>Excavation Non-Cancer EF</t>
  </si>
  <si>
    <t>na</t>
  </si>
  <si>
    <t>Soil Direct Contact RBC</t>
  </si>
  <si>
    <t>Soil Direct Contact RBC Exceedance Factor</t>
  </si>
  <si>
    <t>Potential COPC Flag</t>
  </si>
  <si>
    <t>Additional Flags and Filters</t>
  </si>
  <si>
    <t>Notes:</t>
  </si>
  <si>
    <t>Cancer and non-cancer RBCs calculated using DEQ's site-specific RBC table, as possible</t>
  </si>
  <si>
    <t>The Additional Flags and Filters columns were used to filter a pivot table in Soil_DEQ2 that sums RBC EFs to a Hazard Index. Filtering was used to remove offsite locations, samples from &gt;15 ft bgs, and metals &lt; background</t>
  </si>
  <si>
    <t>The COPC flag was used to help focus the review of exceedances on a per-chemical and per-sample basis.</t>
  </si>
  <si>
    <t>The Note column indicates which of the two RBCs (cancer [c] or non-cancer [nc]) is more protective as well as whether the chemical is volatile (v) or non-volatile (nv)</t>
  </si>
  <si>
    <t>Applicable for Occupational Exposure?</t>
  </si>
  <si>
    <t>Applicable for Const./ Excav. Exposure?</t>
  </si>
  <si>
    <t xml:space="preserve">All blue column headers include information added by DEQ to supplement the ICP Final Report datasets </t>
  </si>
  <si>
    <t>The Potenital COPC Flag column was used to help focus the review of exceedances on a per-chemical and per-sample basis.</t>
  </si>
  <si>
    <t>Exceedance Factor Sum</t>
  </si>
  <si>
    <t>Soil Location and Sample</t>
  </si>
  <si>
    <r>
      <t>B-5</t>
    </r>
    <r>
      <rPr>
        <b/>
        <vertAlign val="superscript"/>
        <sz val="9"/>
        <color theme="1"/>
        <rFont val="Arial"/>
        <family val="2"/>
      </rPr>
      <t>a</t>
    </r>
  </si>
  <si>
    <r>
      <t>B-6</t>
    </r>
    <r>
      <rPr>
        <b/>
        <vertAlign val="superscript"/>
        <sz val="9"/>
        <color theme="1"/>
        <rFont val="Arial"/>
        <family val="2"/>
      </rPr>
      <t>a</t>
    </r>
  </si>
  <si>
    <t>AEI 2024 Subsurface Soil</t>
  </si>
  <si>
    <t>K&amp;S Environmental Inc Subsurface Soil</t>
  </si>
  <si>
    <t>EVREN 2025 Surface Soil</t>
  </si>
  <si>
    <t>a. Samples B-5 and B-6 in Table 4 were collected on the former RB Recycling property, but outside the target site. Their purpose was to evaluate potential offsite migration.</t>
  </si>
  <si>
    <t>Note that all exceedances are related to total petroleum hydrocarbons in the diesel and/or residual range (i.e., NWTPH-Dx).</t>
  </si>
  <si>
    <t>Note that there are no EF values in Table 2 that exceed 0.1 or 1. The sum of EFs were calculated but not presented herein, as there are no sum EFs that exceed 1 or 10 (for non-cancer or cancer, respectively).</t>
  </si>
  <si>
    <t>Locations S4A, S5A, S6A, and S7A are outside of the target site and represent offsite conditions. These were evaluated to understand the potential for offsite migration, but generlaly have elevated concentrations relative to the site.</t>
  </si>
  <si>
    <t>Many samples included here were collected at the soil-water interface to understand potential impacts from soil to groundwater. The depths evaluated, however, are not relevant (too deep, &gt;15 ft bgs) for DEQ risk calculations.</t>
  </si>
  <si>
    <t>K&amp;S Environmental Inc</t>
  </si>
  <si>
    <t>EVREN (2025) incorrectly reported that Apex (laboratory) sampled groundwater at locations B-1 to B-3 in June 2024; this has been corrected to K&amp;S Environmental Inc.</t>
  </si>
  <si>
    <t>The Note column indicates which of the two RBCs (cancer [c] or non-cancer [nc]) is more protective as well as whether the chemical is volatile (v) or non-volatile (nv).</t>
  </si>
  <si>
    <t>All blue column headers include information added by DEQ to supplement the ICP Final Report datasets.</t>
  </si>
  <si>
    <t>Note that additional groundwater data were collected by K&amp;S Environmental Inc (2024) at the B-4, B-5, and B-6 locations; these samples clearly indicate that groundwater is more impacted offsite than onsite, suggesting that the historical source area is not in the target site.</t>
  </si>
  <si>
    <t>AEI 2024 Groundwater</t>
  </si>
  <si>
    <t>Note that K&amp;S Environmental Inc (2024) data are only summarized for locations in the target site. Concentrations from offsite locations (B-4 and B-6) had relatively high concentrations of contaminants in groundwater.</t>
  </si>
  <si>
    <t>Groundwater and subsurface soil was already known to be impacted on the RB Recycling property, and sampling of these locations was requested to establish a gradient from the target site to the downgradient offsite property.</t>
  </si>
  <si>
    <t>Concentrations offsite are greater than onsite, indicating that the source area is offsite, associated with the historical sludge pond plume rather than activities conducted on the target site.</t>
  </si>
  <si>
    <t>Groundwater in Excavation Non-Cancer RBC</t>
  </si>
  <si>
    <t>Groundwater in Excavation Cancer RBC</t>
  </si>
  <si>
    <t>Non-cancer risk is driven almost entirely by acrolein, which is twice as high indoors as outdoors.</t>
  </si>
  <si>
    <t>Indoor acrolein is likely driven by accumulation of outdoor air, which is ambiently contaminated with auto exhaust from localized onsite and offsite activities as well as regionally elevated levels.</t>
  </si>
  <si>
    <t>Vapor Intrusion Cancer RBC</t>
  </si>
  <si>
    <t>Vapor Intrusion Non-Cancer RBC</t>
  </si>
  <si>
    <t>Note that TPH was not a substantial component of indoor air impacts, suggesting that TPH exposures bia vapor intrusion is limited (relative to ambient/outdoor air impacts associated with, for example, petroleum combustion exhaust).</t>
  </si>
  <si>
    <t>Vapor intrusion RBC exceedances were used by DEQ when informally requesting the indoor air monitoring conducted by EVREN (2024).</t>
  </si>
  <si>
    <t>Indoor Air Cancer RBC</t>
  </si>
  <si>
    <t>Indoor Air Non-Cancer RBC</t>
  </si>
  <si>
    <t>Cancer risk is driven by benzene, which is relatively consistent between indoor and outdoor spaces; cumulative cancer risks do not exceed 10, therefore do not rise to a concern on a cumulative basis.</t>
  </si>
  <si>
    <t>Location Within Target Site?</t>
  </si>
  <si>
    <t>No</t>
  </si>
  <si>
    <t>Yes</t>
  </si>
  <si>
    <t>Within Target Site?</t>
  </si>
  <si>
    <t>Within Target Site</t>
  </si>
  <si>
    <t>RBC -- risk-based concentration</t>
  </si>
  <si>
    <t>HQ -- hazard quotient</t>
  </si>
  <si>
    <t>ELCR -- excess lifetime cancer risk</t>
  </si>
  <si>
    <t>HI -- hazard index</t>
  </si>
  <si>
    <t>Cumulative Risk Value</t>
  </si>
  <si>
    <t>Groundwater in Excavation Non-Cancer HI</t>
  </si>
  <si>
    <t>Groundwater in Excavation Cancer ELCR</t>
  </si>
  <si>
    <t>Vapor Intrusion Non-Cancer HI</t>
  </si>
  <si>
    <t>Vapor Intrusion Cancer ELCR</t>
  </si>
  <si>
    <t>Sum of Chronic Commercial Non-Cancer HI</t>
  </si>
  <si>
    <t>Sum of Chronic Commercial Cancer ELCR</t>
  </si>
  <si>
    <t>Occupational Cancer ELCR</t>
  </si>
  <si>
    <t>Excavation Cancer  ELCR</t>
  </si>
  <si>
    <t>Construction Cancer  ELCR</t>
  </si>
  <si>
    <t>Construction Non-Cancer HQ</t>
  </si>
  <si>
    <t>Occupational Non-Cancer HI</t>
  </si>
  <si>
    <t>Construction Non-Cancer HI</t>
  </si>
  <si>
    <t>Excavation Non-Cancer HI</t>
  </si>
  <si>
    <t>Indoor Air Cancer ELCR (per 1E-6)</t>
  </si>
  <si>
    <t>Indoor Air Non-Cancer HQ</t>
  </si>
  <si>
    <t>Construction Cancer ELCR (per 1E-6)</t>
  </si>
  <si>
    <t>Occupational Cancer ELCR (per 1E-6)</t>
  </si>
  <si>
    <t>Excavation Cancer ELCR (per 1E-6)</t>
  </si>
  <si>
    <t>Colors are used in the HQ and ELCR columns to indicate an exceedance of 0.1 (potential inclusion as COPC when the sum HQ or ELCR &gt;1) or 1 (inclusion as COPC).</t>
  </si>
  <si>
    <t>The sum of HQ and ELCR values in the Soil_DEQ_Sum tab are generally appropriate for non-cancer risks, per DEQ's HHRA guidance.</t>
  </si>
  <si>
    <t>HHRA -- human health risk assessment</t>
  </si>
  <si>
    <t>DEQ -- Oregon Department of Environmental QUality</t>
  </si>
  <si>
    <t>COPC -- contaminant of potential concern</t>
  </si>
  <si>
    <t>ICP -- Independent Cleanup Pathway</t>
  </si>
  <si>
    <t>Groundwater in Excavation Non-Cancer ELCR (per 1E-6)</t>
  </si>
  <si>
    <t>Groundwater in Excavation Cancer ELCR (per 1E-6)</t>
  </si>
  <si>
    <t>Vapor Intrusion Cancer ELCR (per 1E-6)</t>
  </si>
  <si>
    <t>Vapor Intrusion Non-Cancer HQ</t>
  </si>
  <si>
    <t>ND -- non-detect</t>
  </si>
  <si>
    <t>Cancer and non-cancer RBCs calculated using DEQ's site-specific RBCs and Vapor Intrusion RBC tables, as possible.</t>
  </si>
  <si>
    <t xml:space="preserve">Orange highlighting is used to emphasize receptors and risks for which the non-cancer HI exceeds 1. </t>
  </si>
  <si>
    <t>Exceedance factors are attributable to TPH fractions, with TPH diesel and oil being the drivers. The HQ for gasoline-range TPH in sample B-1 also exceeded 0.1, so is included as a COPC for this pathway.</t>
  </si>
  <si>
    <t>For the purpose of summarizing risks, only relevant depths (0 to 15 ft for excavation and construction workers and 0 to 3 ft for occupational worker) are included in HI or ELCRs  in Table 4.</t>
  </si>
  <si>
    <t>Table A4-1. Soil RBC Screen</t>
  </si>
  <si>
    <t>Table A4-2. Groundwater RBC Screen</t>
  </si>
  <si>
    <t>Table A4-3. Indoor Air RBC Screen</t>
  </si>
  <si>
    <t>Table A4-4.  Cumulative RIsk Calculations for Relevant Soil RBCs</t>
  </si>
  <si>
    <t>Table A4-5.  Cumulative RIsk Calculations for Relevant Groundwater RBCs</t>
  </si>
  <si>
    <t>Table A4-6.  Cumulative Risk for Relevant Indoor Air RBCs</t>
  </si>
  <si>
    <t>Orange highlighting is used to emphasize receptors and risks for which the non-cancer HI exceeds 1. The cumulative cancer risk threshold is 1E-5 or 10 times the ELCR for individual chemical cancer risk (1E-6).</t>
  </si>
  <si>
    <t>EVREN (2024) Indoor and Outdoor Air Samples</t>
  </si>
  <si>
    <t>K&amp;S Environmental Inc (2024) Groundwater (Target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</si>
</sst>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m/d/yyyy;@"/>
    <numFmt numFmtId="165" formatCode="0.0000"/>
    <numFmt numFmtId="166" formatCode="0.000"/>
    <numFmt numFmtId="167" formatCode="0.0"/>
    <numFmt numFmtId="168" formatCode="0.00000"/>
    <numFmt numFmtId="169" formatCode="m/d/yy;@"/>
    <numFmt numFmtId="170" formatCode="0.0E+00"/>
    <numFmt numFmtId="171" formatCode="0.000000"/>
  </numFmts>
  <fonts count="19" x14ac:knownFonts="1">
    <font>
      <sz val="9"/>
      <color theme="1"/>
      <name val="Arial"/>
      <family val="2"/>
    </font>
    <font>
      <b/>
      <sz val="9"/>
      <color theme="1"/>
      <name val="Arial"/>
      <family val="2"/>
    </font>
    <font>
      <sz val="10"/>
      <name val="Times New Roman"/>
      <family val="1"/>
      <charset val="204"/>
    </font>
    <font>
      <sz val="6"/>
      <color indexed="8"/>
      <name val="Arial"/>
      <family val="2"/>
    </font>
    <font>
      <b/>
      <sz val="6"/>
      <color indexed="18"/>
      <name val="Arial"/>
      <family val="2"/>
    </font>
    <font>
      <sz val="6"/>
      <color indexed="18"/>
      <name val="Arial"/>
      <family val="2"/>
    </font>
    <font>
      <sz val="7"/>
      <color indexed="8"/>
      <name val="Arial"/>
      <family val="2"/>
    </font>
    <font>
      <sz val="7"/>
      <color indexed="18"/>
      <name val="Arial"/>
      <family val="2"/>
    </font>
    <font>
      <sz val="8"/>
      <name val="Arial"/>
      <family val="2"/>
    </font>
    <font>
      <sz val="9"/>
      <color indexed="8"/>
      <name val="Arial"/>
      <family val="2"/>
    </font>
    <font>
      <sz val="9"/>
      <color indexed="18"/>
      <name val="Arial"/>
      <family val="2"/>
    </font>
    <font>
      <b/>
      <sz val="9"/>
      <color indexed="18"/>
      <name val="Arial"/>
      <family val="2"/>
    </font>
    <font>
      <sz val="9"/>
      <name val="Times New Roman"/>
      <family val="1"/>
      <charset val="204"/>
    </font>
    <font>
      <sz val="9"/>
      <name val="Arial"/>
      <family val="2"/>
    </font>
    <font>
      <b/>
      <sz val="9"/>
      <name val="Arial"/>
      <family val="2"/>
    </font>
    <font>
      <b/>
      <sz val="9"/>
      <color indexed="8"/>
      <name val="Arial"/>
      <family val="2"/>
    </font>
    <font>
      <b/>
      <sz val="11"/>
      <color theme="1"/>
      <name val="Arial"/>
      <family val="2"/>
    </font>
    <font>
      <b/>
      <sz val="12"/>
      <color theme="1"/>
      <name val="Arial"/>
      <family val="2"/>
    </font>
    <font>
      <b/>
      <vertAlign val="superscript"/>
      <sz val="9"/>
      <color theme="1"/>
      <name val="Arial"/>
      <family val="2"/>
    </font>
  </fonts>
  <fills count="13">
    <fill>
      <patternFill patternType="none"/>
    </fill>
    <fill>
      <patternFill patternType="gray125"/>
    </fill>
    <fill>
      <patternFill patternType="solid">
        <fgColor rgb="FFEBF0DE"/>
        <bgColor indexed="64"/>
      </patternFill>
    </fill>
    <fill>
      <patternFill patternType="solid">
        <fgColor rgb="FFE4DFEC"/>
        <bgColor indexed="64"/>
      </patternFill>
    </fill>
    <fill>
      <patternFill patternType="solid">
        <fgColor rgb="FFFFC000"/>
        <bgColor indexed="64"/>
      </patternFill>
    </fill>
    <fill>
      <patternFill patternType="solid">
        <fgColor indexed="26"/>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749992370372631"/>
        <bgColor indexed="64"/>
      </patternFill>
    </fill>
    <fill>
      <patternFill patternType="solid">
        <fgColor theme="0" tint="-0.14999847407452621"/>
        <bgColor theme="4" tint="0.79998168889431442"/>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style="thin">
        <color rgb="FF000000"/>
      </left>
      <right style="thin">
        <color rgb="FF000000"/>
      </right>
      <top style="thin">
        <color rgb="FFFFFFFF"/>
      </top>
      <bottom style="thin">
        <color rgb="FFFFFFFF"/>
      </bottom>
      <diagonal/>
    </border>
    <border>
      <left style="thin">
        <color rgb="FF000000"/>
      </left>
      <right style="thin">
        <color rgb="FF000000"/>
      </right>
      <top style="thin">
        <color rgb="FFFFFFFF"/>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FFFFFF"/>
      </bottom>
      <diagonal/>
    </border>
    <border>
      <left/>
      <right style="thin">
        <color rgb="FF000000"/>
      </right>
      <top style="thin">
        <color rgb="FF000000"/>
      </top>
      <bottom style="thin">
        <color rgb="FFFFFFFF"/>
      </bottom>
      <diagonal/>
    </border>
    <border>
      <left/>
      <right style="thin">
        <color rgb="FF000000"/>
      </right>
      <top/>
      <bottom style="thin">
        <color rgb="FFFFFFFF"/>
      </bottom>
      <diagonal/>
    </border>
    <border>
      <left style="thin">
        <color rgb="FF000000"/>
      </left>
      <right style="thin">
        <color rgb="FF000000"/>
      </right>
      <top/>
      <bottom style="thin">
        <color rgb="FFFFFFFF"/>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26">
    <xf numFmtId="0" fontId="0" fillId="0" borderId="0" xfId="0"/>
    <xf numFmtId="0" fontId="3" fillId="0" borderId="2" xfId="0" applyFont="1" applyBorder="1" applyAlignment="1">
      <alignment horizontal="center" vertical="top" wrapText="1"/>
    </xf>
    <xf numFmtId="164" fontId="3" fillId="0" borderId="2" xfId="0" applyNumberFormat="1" applyFont="1" applyBorder="1" applyAlignment="1">
      <alignment horizontal="center" vertical="top" shrinkToFit="1"/>
    </xf>
    <xf numFmtId="1" fontId="3" fillId="0" borderId="2" xfId="0" applyNumberFormat="1" applyFont="1" applyBorder="1" applyAlignment="1">
      <alignment horizontal="center" vertical="top" shrinkToFit="1"/>
    </xf>
    <xf numFmtId="0" fontId="6" fillId="0" borderId="2" xfId="0" applyFont="1" applyBorder="1" applyAlignment="1">
      <alignment horizontal="center" vertical="top" wrapText="1"/>
    </xf>
    <xf numFmtId="0" fontId="5" fillId="0" borderId="7" xfId="0" applyFont="1" applyBorder="1" applyAlignment="1">
      <alignment horizontal="center" vertical="top" wrapText="1"/>
    </xf>
    <xf numFmtId="165" fontId="4" fillId="3" borderId="7" xfId="0" applyNumberFormat="1" applyFont="1" applyFill="1" applyBorder="1" applyAlignment="1">
      <alignment horizontal="center" vertical="top" shrinkToFit="1"/>
    </xf>
    <xf numFmtId="165" fontId="4" fillId="0" borderId="7" xfId="0" applyNumberFormat="1" applyFont="1" applyBorder="1" applyAlignment="1">
      <alignment horizontal="center" vertical="top" shrinkToFit="1"/>
    </xf>
    <xf numFmtId="166" fontId="4" fillId="3" borderId="7" xfId="0" applyNumberFormat="1" applyFont="1" applyFill="1" applyBorder="1" applyAlignment="1">
      <alignment horizontal="center" vertical="top" shrinkToFit="1"/>
    </xf>
    <xf numFmtId="166" fontId="4" fillId="0" borderId="7" xfId="0" applyNumberFormat="1" applyFont="1" applyBorder="1" applyAlignment="1">
      <alignment horizontal="center" vertical="top" shrinkToFit="1"/>
    </xf>
    <xf numFmtId="167" fontId="4" fillId="3" borderId="7" xfId="0" applyNumberFormat="1" applyFont="1" applyFill="1" applyBorder="1" applyAlignment="1">
      <alignment horizontal="center" vertical="top" shrinkToFit="1"/>
    </xf>
    <xf numFmtId="0" fontId="4" fillId="0" borderId="7" xfId="0" applyFont="1" applyBorder="1" applyAlignment="1">
      <alignment horizontal="center" vertical="top" wrapText="1"/>
    </xf>
    <xf numFmtId="168" fontId="4" fillId="0" borderId="7" xfId="0" applyNumberFormat="1" applyFont="1" applyBorder="1" applyAlignment="1">
      <alignment horizontal="center" vertical="top" shrinkToFit="1"/>
    </xf>
    <xf numFmtId="2" fontId="4" fillId="0" borderId="7" xfId="0" applyNumberFormat="1" applyFont="1" applyBorder="1" applyAlignment="1">
      <alignment horizontal="center" vertical="top" shrinkToFit="1"/>
    </xf>
    <xf numFmtId="0" fontId="5" fillId="0" borderId="8" xfId="0" applyFont="1" applyBorder="1" applyAlignment="1">
      <alignment horizontal="center" vertical="top" wrapText="1"/>
    </xf>
    <xf numFmtId="2" fontId="4" fillId="0" borderId="8" xfId="0" applyNumberFormat="1" applyFont="1" applyBorder="1" applyAlignment="1">
      <alignment horizontal="center" vertical="top" shrinkToFit="1"/>
    </xf>
    <xf numFmtId="166" fontId="4" fillId="0" borderId="8" xfId="0" applyNumberFormat="1" applyFont="1" applyBorder="1" applyAlignment="1">
      <alignment horizontal="center" vertical="top" shrinkToFit="1"/>
    </xf>
    <xf numFmtId="0" fontId="2" fillId="0" borderId="7" xfId="0" applyFont="1" applyBorder="1" applyAlignment="1">
      <alignment horizontal="left" wrapText="1"/>
    </xf>
    <xf numFmtId="1" fontId="4" fillId="3" borderId="7" xfId="0" applyNumberFormat="1" applyFont="1" applyFill="1" applyBorder="1" applyAlignment="1">
      <alignment horizontal="center" vertical="top" shrinkToFit="1"/>
    </xf>
    <xf numFmtId="1" fontId="4" fillId="3" borderId="8" xfId="0" applyNumberFormat="1" applyFont="1" applyFill="1" applyBorder="1" applyAlignment="1">
      <alignment horizontal="center" vertical="top" shrinkToFit="1"/>
    </xf>
    <xf numFmtId="0" fontId="3" fillId="0" borderId="2" xfId="0" applyFont="1" applyBorder="1" applyAlignment="1">
      <alignment horizontal="center" vertical="top"/>
    </xf>
    <xf numFmtId="0" fontId="0" fillId="0" borderId="0" xfId="0" applyAlignment="1"/>
    <xf numFmtId="0" fontId="5" fillId="0" borderId="2" xfId="0" applyFont="1" applyBorder="1" applyAlignment="1">
      <alignment horizontal="left" vertical="top"/>
    </xf>
    <xf numFmtId="0" fontId="5" fillId="0" borderId="2" xfId="0" applyFont="1" applyBorder="1" applyAlignment="1">
      <alignment horizontal="center" vertical="top"/>
    </xf>
    <xf numFmtId="0" fontId="6" fillId="0" borderId="2" xfId="0" applyFont="1" applyBorder="1" applyAlignment="1">
      <alignment horizontal="center" vertical="top"/>
    </xf>
    <xf numFmtId="0" fontId="5" fillId="0" borderId="7" xfId="0" applyFont="1" applyBorder="1" applyAlignment="1">
      <alignment horizontal="left" vertical="top"/>
    </xf>
    <xf numFmtId="0" fontId="5" fillId="0" borderId="7" xfId="0" applyFont="1" applyBorder="1" applyAlignment="1">
      <alignment horizontal="center" vertical="top"/>
    </xf>
    <xf numFmtId="0" fontId="4" fillId="0" borderId="7" xfId="0" applyFont="1" applyBorder="1" applyAlignment="1">
      <alignment horizontal="center" vertical="top"/>
    </xf>
    <xf numFmtId="0" fontId="5" fillId="0" borderId="8" xfId="0" applyFont="1" applyBorder="1" applyAlignment="1">
      <alignment horizontal="left" vertical="top"/>
    </xf>
    <xf numFmtId="0" fontId="5" fillId="0" borderId="8" xfId="0" applyFont="1" applyBorder="1" applyAlignment="1">
      <alignment horizontal="center" vertical="top"/>
    </xf>
    <xf numFmtId="0" fontId="4" fillId="0" borderId="8" xfId="0" applyFont="1" applyBorder="1" applyAlignment="1">
      <alignment horizontal="center" vertical="top"/>
    </xf>
    <xf numFmtId="0" fontId="7" fillId="0" borderId="7" xfId="0" applyFont="1" applyBorder="1" applyAlignment="1">
      <alignment horizontal="left" vertical="top"/>
    </xf>
    <xf numFmtId="0" fontId="2" fillId="0" borderId="7" xfId="0" applyFont="1" applyBorder="1" applyAlignment="1">
      <alignment horizontal="left"/>
    </xf>
    <xf numFmtId="0" fontId="4" fillId="0" borderId="7" xfId="0" applyFont="1" applyBorder="1" applyAlignment="1">
      <alignment horizontal="left" vertical="top"/>
    </xf>
    <xf numFmtId="0" fontId="4" fillId="0" borderId="8" xfId="0" applyFont="1" applyBorder="1" applyAlignment="1">
      <alignment horizontal="left" vertical="top"/>
    </xf>
    <xf numFmtId="1" fontId="5" fillId="0" borderId="7" xfId="0" applyNumberFormat="1" applyFont="1" applyBorder="1" applyAlignment="1">
      <alignment horizontal="center" vertical="top" shrinkToFit="1"/>
    </xf>
    <xf numFmtId="2" fontId="4" fillId="3" borderId="7" xfId="0" applyNumberFormat="1" applyFont="1" applyFill="1" applyBorder="1" applyAlignment="1">
      <alignment horizontal="center" vertical="top" shrinkToFit="1"/>
    </xf>
    <xf numFmtId="1" fontId="4" fillId="0" borderId="8" xfId="0" applyNumberFormat="1" applyFont="1" applyBorder="1" applyAlignment="1">
      <alignment horizontal="center" vertical="top" shrinkToFit="1"/>
    </xf>
    <xf numFmtId="0" fontId="4" fillId="2" borderId="6" xfId="0" applyFont="1" applyFill="1" applyBorder="1" applyAlignment="1">
      <alignment vertical="top" wrapText="1"/>
    </xf>
    <xf numFmtId="0" fontId="4" fillId="2" borderId="5" xfId="0" applyFont="1" applyFill="1" applyBorder="1" applyAlignment="1">
      <alignment vertical="top"/>
    </xf>
    <xf numFmtId="0" fontId="4" fillId="2" borderId="6" xfId="0" applyFont="1" applyFill="1" applyBorder="1" applyAlignment="1">
      <alignment vertical="top"/>
    </xf>
    <xf numFmtId="0" fontId="3" fillId="0" borderId="0" xfId="0" applyFont="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9" fillId="0" borderId="4" xfId="0" applyFont="1" applyFill="1" applyBorder="1" applyAlignment="1">
      <alignment vertical="top" wrapText="1"/>
    </xf>
    <xf numFmtId="0" fontId="9" fillId="0" borderId="2" xfId="0" applyFont="1" applyFill="1" applyBorder="1" applyAlignment="1">
      <alignment horizontal="center" vertical="top" wrapText="1"/>
    </xf>
    <xf numFmtId="0" fontId="0" fillId="0" borderId="0" xfId="0" applyFont="1" applyFill="1"/>
    <xf numFmtId="0" fontId="9" fillId="0" borderId="4" xfId="0" applyFont="1" applyFill="1" applyBorder="1" applyAlignment="1">
      <alignment vertical="center" wrapText="1"/>
    </xf>
    <xf numFmtId="169" fontId="9" fillId="0" borderId="2" xfId="0" applyNumberFormat="1" applyFont="1" applyFill="1" applyBorder="1" applyAlignment="1">
      <alignment horizontal="center" vertical="top" shrinkToFit="1"/>
    </xf>
    <xf numFmtId="1" fontId="9" fillId="0" borderId="2" xfId="0" applyNumberFormat="1" applyFont="1" applyFill="1" applyBorder="1" applyAlignment="1">
      <alignment horizontal="center" vertical="top" shrinkToFit="1"/>
    </xf>
    <xf numFmtId="0" fontId="10"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0" fontId="11" fillId="0" borderId="6" xfId="0" applyFont="1" applyFill="1" applyBorder="1" applyAlignment="1">
      <alignment vertical="top" wrapText="1"/>
    </xf>
    <xf numFmtId="0" fontId="10" fillId="0" borderId="7" xfId="0" applyFont="1" applyFill="1" applyBorder="1" applyAlignment="1">
      <alignment horizontal="center" vertical="top" wrapText="1"/>
    </xf>
    <xf numFmtId="2" fontId="11" fillId="0" borderId="7" xfId="0" applyNumberFormat="1" applyFont="1" applyFill="1" applyBorder="1" applyAlignment="1">
      <alignment horizontal="center" vertical="top" shrinkToFit="1"/>
    </xf>
    <xf numFmtId="166" fontId="11" fillId="0" borderId="7" xfId="0" applyNumberFormat="1" applyFont="1" applyFill="1" applyBorder="1" applyAlignment="1">
      <alignment horizontal="center" vertical="top" shrinkToFit="1"/>
    </xf>
    <xf numFmtId="0" fontId="10" fillId="0" borderId="7" xfId="0" applyFont="1" applyFill="1" applyBorder="1" applyAlignment="1">
      <alignment horizontal="left" vertical="top" wrapText="1" indent="2"/>
    </xf>
    <xf numFmtId="1" fontId="11" fillId="0" borderId="7" xfId="0" applyNumberFormat="1" applyFont="1" applyFill="1" applyBorder="1" applyAlignment="1">
      <alignment horizontal="center" vertical="top" shrinkToFit="1"/>
    </xf>
    <xf numFmtId="166" fontId="10" fillId="0" borderId="7" xfId="0" applyNumberFormat="1" applyFont="1" applyFill="1" applyBorder="1" applyAlignment="1">
      <alignment horizontal="center" vertical="top" shrinkToFit="1"/>
    </xf>
    <xf numFmtId="2" fontId="10" fillId="0" borderId="7" xfId="0" applyNumberFormat="1" applyFont="1" applyFill="1" applyBorder="1" applyAlignment="1">
      <alignment horizontal="center" vertical="top" shrinkToFit="1"/>
    </xf>
    <xf numFmtId="0" fontId="11" fillId="0" borderId="7" xfId="0" applyFont="1" applyFill="1" applyBorder="1" applyAlignment="1">
      <alignment horizontal="left" vertical="top" wrapText="1" indent="2"/>
    </xf>
    <xf numFmtId="0" fontId="10" fillId="0" borderId="8" xfId="0" applyFont="1" applyFill="1" applyBorder="1" applyAlignment="1">
      <alignment horizontal="center" vertical="top" wrapText="1"/>
    </xf>
    <xf numFmtId="0" fontId="10" fillId="0" borderId="8" xfId="0" applyFont="1" applyFill="1" applyBorder="1" applyAlignment="1">
      <alignment horizontal="left" vertical="top" wrapText="1" indent="2"/>
    </xf>
    <xf numFmtId="2" fontId="10" fillId="0" borderId="8" xfId="0" applyNumberFormat="1" applyFont="1" applyFill="1" applyBorder="1" applyAlignment="1">
      <alignment horizontal="center" vertical="top" shrinkToFit="1"/>
    </xf>
    <xf numFmtId="0" fontId="12" fillId="0" borderId="7" xfId="0" applyFont="1" applyFill="1" applyBorder="1" applyAlignment="1">
      <alignment horizontal="left" vertical="center" wrapText="1"/>
    </xf>
    <xf numFmtId="165" fontId="10" fillId="0" borderId="7" xfId="0" applyNumberFormat="1" applyFont="1" applyFill="1" applyBorder="1" applyAlignment="1">
      <alignment horizontal="center" vertical="top" shrinkToFit="1"/>
    </xf>
    <xf numFmtId="0" fontId="11" fillId="0" borderId="7" xfId="0" applyFont="1" applyFill="1" applyBorder="1" applyAlignment="1">
      <alignment horizontal="center" vertical="top" wrapText="1"/>
    </xf>
    <xf numFmtId="1" fontId="11" fillId="0" borderId="8" xfId="0" applyNumberFormat="1" applyFont="1" applyFill="1" applyBorder="1" applyAlignment="1">
      <alignment horizontal="center" vertical="top" shrinkToFit="1"/>
    </xf>
    <xf numFmtId="0" fontId="11" fillId="0" borderId="8" xfId="0" applyFont="1" applyFill="1" applyBorder="1" applyAlignment="1">
      <alignment horizontal="center" vertical="top" wrapText="1"/>
    </xf>
    <xf numFmtId="0" fontId="9" fillId="0" borderId="3" xfId="0" applyFont="1" applyFill="1" applyBorder="1" applyAlignment="1">
      <alignment vertical="top"/>
    </xf>
    <xf numFmtId="0" fontId="9" fillId="0" borderId="3" xfId="0" applyFont="1" applyFill="1" applyBorder="1" applyAlignment="1">
      <alignment vertical="center"/>
    </xf>
    <xf numFmtId="0" fontId="10" fillId="0" borderId="2" xfId="0" applyFont="1" applyFill="1" applyBorder="1" applyAlignment="1">
      <alignment horizontal="left" vertical="top"/>
    </xf>
    <xf numFmtId="0" fontId="11" fillId="0" borderId="5" xfId="0" applyFont="1" applyFill="1" applyBorder="1" applyAlignment="1">
      <alignment vertical="top"/>
    </xf>
    <xf numFmtId="0" fontId="10" fillId="0" borderId="7" xfId="0" applyFont="1" applyFill="1" applyBorder="1" applyAlignment="1">
      <alignment horizontal="left" vertical="top"/>
    </xf>
    <xf numFmtId="0" fontId="10" fillId="0" borderId="8" xfId="0" applyFont="1" applyFill="1" applyBorder="1" applyAlignment="1">
      <alignment horizontal="left" vertical="top"/>
    </xf>
    <xf numFmtId="0" fontId="0" fillId="0" borderId="0" xfId="0" applyFont="1" applyFill="1" applyAlignment="1"/>
    <xf numFmtId="0" fontId="10" fillId="0" borderId="0" xfId="0" applyFont="1" applyFill="1" applyBorder="1" applyAlignment="1">
      <alignment horizontal="left" vertical="top"/>
    </xf>
    <xf numFmtId="0" fontId="9" fillId="0" borderId="3" xfId="0" applyFont="1" applyBorder="1" applyAlignment="1">
      <alignment vertical="center" wrapText="1"/>
    </xf>
    <xf numFmtId="0" fontId="0" fillId="0" borderId="0" xfId="0" applyFont="1"/>
    <xf numFmtId="0" fontId="9" fillId="0" borderId="3" xfId="0" applyFont="1" applyBorder="1" applyAlignment="1">
      <alignment vertical="top" wrapText="1"/>
    </xf>
    <xf numFmtId="0" fontId="10" fillId="0" borderId="2" xfId="0" applyFont="1" applyBorder="1" applyAlignment="1">
      <alignment horizontal="left" vertical="top" wrapText="1"/>
    </xf>
    <xf numFmtId="0" fontId="11" fillId="2" borderId="5" xfId="0" applyFont="1" applyFill="1" applyBorder="1" applyAlignment="1">
      <alignment vertical="top" wrapText="1"/>
    </xf>
    <xf numFmtId="0" fontId="11" fillId="2" borderId="6" xfId="0" applyFont="1" applyFill="1" applyBorder="1" applyAlignment="1">
      <alignment vertical="top" wrapText="1"/>
    </xf>
    <xf numFmtId="0" fontId="11" fillId="2" borderId="11" xfId="0" applyFont="1" applyFill="1" applyBorder="1" applyAlignment="1">
      <alignment vertical="top" wrapText="1"/>
    </xf>
    <xf numFmtId="0" fontId="12" fillId="2" borderId="10" xfId="0" applyFont="1" applyFill="1" applyBorder="1" applyAlignment="1">
      <alignment horizontal="left" wrapText="1"/>
    </xf>
    <xf numFmtId="0" fontId="10" fillId="0" borderId="7" xfId="0" applyFont="1" applyBorder="1" applyAlignment="1">
      <alignment horizontal="left" vertical="top" wrapText="1"/>
    </xf>
    <xf numFmtId="0" fontId="10" fillId="0" borderId="7" xfId="0" applyFont="1" applyBorder="1" applyAlignment="1">
      <alignment horizontal="center" vertical="top" wrapText="1"/>
    </xf>
    <xf numFmtId="167" fontId="11" fillId="3" borderId="7" xfId="0" applyNumberFormat="1" applyFont="1" applyFill="1" applyBorder="1" applyAlignment="1">
      <alignment horizontal="center" vertical="top" shrinkToFit="1"/>
    </xf>
    <xf numFmtId="167" fontId="10" fillId="0" borderId="7" xfId="0" applyNumberFormat="1" applyFont="1" applyBorder="1" applyAlignment="1">
      <alignment horizontal="center" vertical="top" shrinkToFit="1"/>
    </xf>
    <xf numFmtId="0" fontId="10" fillId="0" borderId="7" xfId="0" applyFont="1" applyBorder="1" applyAlignment="1">
      <alignment horizontal="left" vertical="top" wrapText="1" indent="1"/>
    </xf>
    <xf numFmtId="2" fontId="10" fillId="0" borderId="7" xfId="0" applyNumberFormat="1" applyFont="1" applyBorder="1" applyAlignment="1">
      <alignment horizontal="center" vertical="top" shrinkToFit="1"/>
    </xf>
    <xf numFmtId="2" fontId="11" fillId="3" borderId="7" xfId="0" applyNumberFormat="1" applyFont="1" applyFill="1" applyBorder="1" applyAlignment="1">
      <alignment horizontal="center" vertical="top" shrinkToFit="1"/>
    </xf>
    <xf numFmtId="166" fontId="10" fillId="0" borderId="7" xfId="0" applyNumberFormat="1" applyFont="1" applyBorder="1" applyAlignment="1">
      <alignment horizontal="center" vertical="top" shrinkToFit="1"/>
    </xf>
    <xf numFmtId="0" fontId="10" fillId="0" borderId="8" xfId="0" applyFont="1" applyBorder="1" applyAlignment="1">
      <alignment horizontal="left" vertical="top" wrapText="1" indent="1"/>
    </xf>
    <xf numFmtId="0" fontId="10" fillId="0" borderId="8" xfId="0" applyFont="1" applyBorder="1" applyAlignment="1">
      <alignment horizontal="center" vertical="top" wrapText="1"/>
    </xf>
    <xf numFmtId="2" fontId="10" fillId="0" borderId="8" xfId="0" applyNumberFormat="1" applyFont="1" applyBorder="1" applyAlignment="1">
      <alignment horizontal="center" vertical="top" shrinkToFit="1"/>
    </xf>
    <xf numFmtId="1" fontId="10" fillId="0" borderId="7" xfId="0" applyNumberFormat="1" applyFont="1" applyBorder="1" applyAlignment="1">
      <alignment horizontal="center" vertical="top" shrinkToFit="1"/>
    </xf>
    <xf numFmtId="1" fontId="11" fillId="3" borderId="8" xfId="0" applyNumberFormat="1" applyFont="1" applyFill="1" applyBorder="1" applyAlignment="1">
      <alignment horizontal="center" vertical="top" shrinkToFit="1"/>
    </xf>
    <xf numFmtId="1" fontId="10" fillId="0" borderId="8" xfId="0" applyNumberFormat="1" applyFont="1" applyBorder="1" applyAlignment="1">
      <alignment horizontal="center" vertical="top" shrinkToFit="1"/>
    </xf>
    <xf numFmtId="0" fontId="9" fillId="0" borderId="8" xfId="0" applyFont="1" applyBorder="1" applyAlignment="1">
      <alignment horizontal="center" vertical="top" wrapText="1"/>
    </xf>
    <xf numFmtId="0" fontId="9" fillId="0" borderId="9" xfId="0" applyFont="1" applyBorder="1" applyAlignment="1">
      <alignment vertical="center" wrapText="1"/>
    </xf>
    <xf numFmtId="0" fontId="9" fillId="0" borderId="9" xfId="0" applyFont="1" applyBorder="1" applyAlignment="1">
      <alignment vertical="top" wrapText="1"/>
    </xf>
    <xf numFmtId="0" fontId="10" fillId="0" borderId="3" xfId="0" applyFont="1" applyBorder="1" applyAlignment="1">
      <alignment horizontal="center" vertical="top" wrapText="1"/>
    </xf>
    <xf numFmtId="0" fontId="11" fillId="2" borderId="12" xfId="0" applyFont="1" applyFill="1" applyBorder="1" applyAlignment="1">
      <alignment vertical="top" wrapText="1"/>
    </xf>
    <xf numFmtId="0" fontId="12" fillId="2" borderId="13" xfId="0" applyFont="1" applyFill="1" applyBorder="1" applyAlignment="1">
      <alignment horizontal="left"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top" shrinkToFit="1"/>
    </xf>
    <xf numFmtId="169" fontId="9" fillId="0" borderId="1" xfId="0" applyNumberFormat="1" applyFont="1" applyBorder="1" applyAlignment="1">
      <alignment horizontal="center" vertical="top" shrinkToFit="1"/>
    </xf>
    <xf numFmtId="0" fontId="9" fillId="0" borderId="1" xfId="0" applyFont="1" applyBorder="1" applyAlignment="1">
      <alignment horizontal="center" vertical="top" wrapText="1"/>
    </xf>
    <xf numFmtId="0" fontId="9" fillId="0" borderId="0" xfId="0" applyFont="1" applyBorder="1" applyAlignment="1">
      <alignment vertical="top"/>
    </xf>
    <xf numFmtId="0" fontId="9" fillId="0" borderId="0" xfId="0" applyFont="1" applyBorder="1" applyAlignment="1">
      <alignment horizontal="center" vertical="top"/>
    </xf>
    <xf numFmtId="0" fontId="9" fillId="0" borderId="0" xfId="0" applyFont="1" applyBorder="1" applyAlignment="1">
      <alignment horizontal="left" vertical="top"/>
    </xf>
    <xf numFmtId="0" fontId="9" fillId="0" borderId="0" xfId="0" applyFont="1" applyFill="1" applyBorder="1" applyAlignment="1">
      <alignment vertical="top"/>
    </xf>
    <xf numFmtId="164" fontId="9" fillId="0" borderId="0" xfId="0" applyNumberFormat="1" applyFont="1" applyBorder="1" applyAlignment="1">
      <alignment horizontal="center" vertical="top" shrinkToFit="1"/>
    </xf>
    <xf numFmtId="0" fontId="0" fillId="0" borderId="0" xfId="0" applyBorder="1"/>
    <xf numFmtId="1" fontId="9" fillId="0" borderId="0" xfId="0" applyNumberFormat="1" applyFont="1" applyBorder="1" applyAlignment="1">
      <alignment horizontal="center" vertical="top" shrinkToFit="1"/>
    </xf>
    <xf numFmtId="0" fontId="9" fillId="0" borderId="0" xfId="0" applyFont="1" applyBorder="1" applyAlignment="1">
      <alignment horizontal="center" vertical="top" wrapText="1"/>
    </xf>
    <xf numFmtId="0" fontId="0" fillId="0" borderId="0" xfId="0" applyBorder="1" applyAlignment="1">
      <alignment horizontal="left"/>
    </xf>
    <xf numFmtId="0" fontId="0" fillId="0" borderId="0" xfId="0" applyNumberFormat="1"/>
    <xf numFmtId="0" fontId="13" fillId="0" borderId="0" xfId="0" applyFont="1" applyFill="1" applyBorder="1" applyAlignment="1">
      <alignment horizontal="center" vertical="center"/>
    </xf>
    <xf numFmtId="164" fontId="13" fillId="0" borderId="0" xfId="0" applyNumberFormat="1" applyFont="1" applyFill="1" applyBorder="1" applyAlignment="1">
      <alignment horizontal="center" vertical="top" shrinkToFit="1"/>
    </xf>
    <xf numFmtId="0" fontId="13" fillId="0" borderId="0" xfId="0" applyFont="1" applyFill="1" applyBorder="1" applyAlignment="1">
      <alignment horizontal="center" vertical="top"/>
    </xf>
    <xf numFmtId="0" fontId="13" fillId="0" borderId="0" xfId="0" applyFont="1" applyFill="1" applyBorder="1" applyAlignment="1">
      <alignment horizontal="left" vertical="top"/>
    </xf>
    <xf numFmtId="0" fontId="13" fillId="0" borderId="0" xfId="0" applyFont="1" applyFill="1" applyBorder="1" applyAlignment="1">
      <alignment horizontal="center" vertical="top" wrapText="1"/>
    </xf>
    <xf numFmtId="0" fontId="13" fillId="0" borderId="0" xfId="0" applyFont="1" applyFill="1" applyBorder="1"/>
    <xf numFmtId="0" fontId="13" fillId="0" borderId="0" xfId="0" applyNumberFormat="1" applyFont="1" applyFill="1" applyBorder="1" applyAlignment="1">
      <alignment vertical="top" wrapText="1"/>
    </xf>
    <xf numFmtId="0" fontId="13" fillId="0" borderId="0" xfId="0" applyNumberFormat="1" applyFont="1" applyFill="1" applyBorder="1" applyAlignment="1">
      <alignment vertical="top" shrinkToFit="1"/>
    </xf>
    <xf numFmtId="169" fontId="13" fillId="0" borderId="0" xfId="0" applyNumberFormat="1" applyFont="1" applyFill="1" applyBorder="1" applyAlignment="1">
      <alignment horizontal="center" vertical="top" shrinkToFit="1"/>
    </xf>
    <xf numFmtId="0" fontId="13" fillId="0" borderId="0" xfId="0" applyFont="1" applyFill="1" applyBorder="1" applyAlignment="1"/>
    <xf numFmtId="0" fontId="0" fillId="4" borderId="0" xfId="0" applyFont="1" applyFill="1" applyAlignment="1"/>
    <xf numFmtId="0" fontId="0" fillId="0" borderId="0" xfId="0" applyFont="1" applyAlignment="1">
      <alignment horizontal="center"/>
    </xf>
    <xf numFmtId="0" fontId="0" fillId="4" borderId="0" xfId="0" applyFont="1" applyFill="1" applyAlignment="1">
      <alignment horizontal="left"/>
    </xf>
    <xf numFmtId="170" fontId="14" fillId="5" borderId="14" xfId="0" applyNumberFormat="1" applyFont="1" applyFill="1" applyBorder="1" applyAlignment="1">
      <alignment vertical="center"/>
    </xf>
    <xf numFmtId="170" fontId="14" fillId="5" borderId="0" xfId="0" applyNumberFormat="1" applyFont="1" applyFill="1" applyAlignment="1">
      <alignment vertical="center"/>
    </xf>
    <xf numFmtId="170" fontId="14" fillId="5" borderId="15" xfId="0" applyNumberFormat="1" applyFont="1" applyFill="1" applyBorder="1" applyAlignment="1">
      <alignment vertical="center"/>
    </xf>
    <xf numFmtId="0" fontId="13" fillId="0" borderId="0" xfId="0" applyFont="1" applyFill="1" applyBorder="1" applyAlignment="1">
      <alignment vertical="top" wrapText="1"/>
    </xf>
    <xf numFmtId="2" fontId="13" fillId="0" borderId="0" xfId="0" applyNumberFormat="1" applyFont="1" applyFill="1" applyBorder="1" applyAlignment="1">
      <alignment vertical="top" shrinkToFit="1"/>
    </xf>
    <xf numFmtId="166" fontId="13" fillId="0" borderId="0" xfId="0" applyNumberFormat="1" applyFont="1" applyFill="1" applyBorder="1" applyAlignment="1">
      <alignment vertical="top" shrinkToFit="1"/>
    </xf>
    <xf numFmtId="1" fontId="13" fillId="0" borderId="0" xfId="0" applyNumberFormat="1" applyFont="1" applyFill="1" applyBorder="1" applyAlignment="1">
      <alignment vertical="top" shrinkToFit="1"/>
    </xf>
    <xf numFmtId="167" fontId="13" fillId="0" borderId="0" xfId="0" applyNumberFormat="1" applyFont="1" applyFill="1" applyBorder="1" applyAlignment="1">
      <alignment vertical="top" shrinkToFit="1"/>
    </xf>
    <xf numFmtId="0" fontId="0" fillId="0" borderId="0" xfId="0" applyAlignment="1">
      <alignment horizontal="center" wrapText="1"/>
    </xf>
    <xf numFmtId="0" fontId="13" fillId="0" borderId="0" xfId="0" applyFont="1" applyFill="1" applyBorder="1" applyAlignment="1">
      <alignment vertical="top"/>
    </xf>
    <xf numFmtId="0" fontId="0" fillId="6" borderId="0" xfId="0" applyFont="1" applyFill="1" applyAlignment="1">
      <alignment horizontal="center" wrapText="1"/>
    </xf>
    <xf numFmtId="0" fontId="0" fillId="7" borderId="0" xfId="0" applyFill="1" applyAlignment="1">
      <alignment wrapText="1"/>
    </xf>
    <xf numFmtId="14" fontId="0" fillId="0" borderId="0" xfId="0" applyNumberFormat="1" applyBorder="1"/>
    <xf numFmtId="0" fontId="0" fillId="0" borderId="0" xfId="0" applyFont="1" applyFill="1" applyBorder="1" applyAlignment="1"/>
    <xf numFmtId="0" fontId="13" fillId="8" borderId="0" xfId="0" applyFont="1" applyFill="1" applyBorder="1" applyAlignment="1">
      <alignment horizontal="center" wrapText="1"/>
    </xf>
    <xf numFmtId="0" fontId="0" fillId="0" borderId="0" xfId="0" applyAlignment="1">
      <alignment horizontal="center"/>
    </xf>
    <xf numFmtId="0" fontId="0" fillId="0" borderId="16" xfId="0" applyBorder="1"/>
    <xf numFmtId="0" fontId="1" fillId="9" borderId="18" xfId="0" applyFont="1" applyFill="1" applyBorder="1"/>
    <xf numFmtId="0" fontId="15" fillId="9" borderId="19" xfId="0" applyFont="1" applyFill="1" applyBorder="1" applyAlignment="1">
      <alignment wrapText="1"/>
    </xf>
    <xf numFmtId="0" fontId="1" fillId="9" borderId="18" xfId="0" applyFont="1" applyFill="1" applyBorder="1" applyAlignment="1">
      <alignment horizontal="left"/>
    </xf>
    <xf numFmtId="2" fontId="0" fillId="0" borderId="0" xfId="0" applyNumberFormat="1" applyBorder="1"/>
    <xf numFmtId="0" fontId="9" fillId="0" borderId="0" xfId="0" applyFont="1" applyFill="1" applyBorder="1" applyAlignment="1">
      <alignment horizontal="left" vertical="top" wrapText="1"/>
    </xf>
    <xf numFmtId="0" fontId="14" fillId="9" borderId="1" xfId="0" applyFont="1" applyFill="1" applyBorder="1" applyAlignment="1">
      <alignment horizontal="center" wrapText="1"/>
    </xf>
    <xf numFmtId="0" fontId="0" fillId="0" borderId="0" xfId="0" applyFill="1"/>
    <xf numFmtId="0" fontId="1" fillId="10" borderId="18" xfId="0" applyFont="1" applyFill="1" applyBorder="1"/>
    <xf numFmtId="0" fontId="15" fillId="10" borderId="19" xfId="0" applyFont="1" applyFill="1" applyBorder="1" applyAlignment="1">
      <alignment wrapText="1"/>
    </xf>
    <xf numFmtId="0" fontId="1" fillId="10" borderId="1" xfId="0" applyFont="1" applyFill="1" applyBorder="1" applyAlignment="1">
      <alignment horizontal="centerContinuous"/>
    </xf>
    <xf numFmtId="0" fontId="0" fillId="10" borderId="1" xfId="0" applyFill="1" applyBorder="1" applyAlignment="1">
      <alignment horizontal="centerContinuous"/>
    </xf>
    <xf numFmtId="0" fontId="14" fillId="10" borderId="17" xfId="0" applyFont="1" applyFill="1" applyBorder="1" applyAlignment="1">
      <alignment horizontal="center" wrapText="1"/>
    </xf>
    <xf numFmtId="0" fontId="14" fillId="10" borderId="1" xfId="0" applyFont="1" applyFill="1" applyBorder="1" applyAlignment="1">
      <alignment horizontal="center" wrapText="1"/>
    </xf>
    <xf numFmtId="0" fontId="1" fillId="10" borderId="1" xfId="0" applyFont="1" applyFill="1" applyBorder="1" applyAlignment="1">
      <alignment horizontal="center" wrapText="1"/>
    </xf>
    <xf numFmtId="0" fontId="13" fillId="0" borderId="16" xfId="0" applyFont="1" applyFill="1" applyBorder="1" applyAlignment="1">
      <alignment horizontal="center" vertical="center"/>
    </xf>
    <xf numFmtId="169" fontId="13" fillId="0" borderId="16" xfId="0" applyNumberFormat="1" applyFont="1" applyFill="1" applyBorder="1" applyAlignment="1">
      <alignment horizontal="center" vertical="top" shrinkToFit="1"/>
    </xf>
    <xf numFmtId="0" fontId="13" fillId="0" borderId="16" xfId="0" applyFont="1" applyFill="1" applyBorder="1" applyAlignment="1">
      <alignment horizontal="center" vertical="top"/>
    </xf>
    <xf numFmtId="0" fontId="13" fillId="0" borderId="16" xfId="0" applyFont="1" applyFill="1" applyBorder="1" applyAlignment="1">
      <alignment horizontal="left" vertical="top"/>
    </xf>
    <xf numFmtId="0" fontId="13" fillId="0" borderId="16" xfId="0" applyFont="1" applyFill="1" applyBorder="1" applyAlignment="1">
      <alignment horizontal="center" vertical="top" wrapText="1"/>
    </xf>
    <xf numFmtId="0" fontId="13" fillId="0" borderId="16" xfId="0" applyFont="1" applyFill="1" applyBorder="1" applyAlignment="1">
      <alignment vertical="top" wrapText="1"/>
    </xf>
    <xf numFmtId="0" fontId="13" fillId="0" borderId="16" xfId="0" applyNumberFormat="1" applyFont="1" applyFill="1" applyBorder="1" applyAlignment="1">
      <alignment vertical="top" wrapText="1"/>
    </xf>
    <xf numFmtId="0" fontId="13" fillId="0" borderId="16" xfId="0" applyFont="1" applyFill="1" applyBorder="1"/>
    <xf numFmtId="0" fontId="0" fillId="0" borderId="16" xfId="0" applyFill="1" applyBorder="1"/>
    <xf numFmtId="0" fontId="0" fillId="0" borderId="16" xfId="0" applyFont="1" applyFill="1" applyBorder="1" applyAlignment="1"/>
    <xf numFmtId="0" fontId="16" fillId="0" borderId="0" xfId="0" applyFont="1" applyBorder="1"/>
    <xf numFmtId="0" fontId="17" fillId="0" borderId="0" xfId="0" applyFont="1" applyBorder="1"/>
    <xf numFmtId="0" fontId="9" fillId="0" borderId="16" xfId="0" applyFont="1" applyBorder="1" applyAlignment="1">
      <alignment horizontal="center" vertical="top" wrapText="1"/>
    </xf>
    <xf numFmtId="164" fontId="9" fillId="0" borderId="16" xfId="0" applyNumberFormat="1" applyFont="1" applyBorder="1" applyAlignment="1">
      <alignment horizontal="center" vertical="top" shrinkToFit="1"/>
    </xf>
    <xf numFmtId="1" fontId="9" fillId="0" borderId="16" xfId="0" applyNumberFormat="1" applyFont="1" applyBorder="1" applyAlignment="1">
      <alignment horizontal="center" vertical="top" shrinkToFit="1"/>
    </xf>
    <xf numFmtId="0" fontId="9" fillId="0" borderId="16" xfId="0" applyFont="1" applyBorder="1" applyAlignment="1">
      <alignment horizontal="left" vertical="top"/>
    </xf>
    <xf numFmtId="0" fontId="9" fillId="0" borderId="16" xfId="0" applyFont="1" applyBorder="1" applyAlignment="1">
      <alignment horizontal="center" vertical="top"/>
    </xf>
    <xf numFmtId="2" fontId="0" fillId="0" borderId="16" xfId="0" applyNumberFormat="1" applyBorder="1"/>
    <xf numFmtId="0" fontId="16" fillId="9" borderId="18" xfId="0" applyFont="1" applyFill="1" applyBorder="1"/>
    <xf numFmtId="0" fontId="1" fillId="11" borderId="20" xfId="0" applyFont="1" applyFill="1" applyBorder="1"/>
    <xf numFmtId="0" fontId="1" fillId="11" borderId="1" xfId="0" applyFont="1" applyFill="1" applyBorder="1" applyAlignment="1">
      <alignment horizontal="center"/>
    </xf>
    <xf numFmtId="2" fontId="0" fillId="0" borderId="0" xfId="0" applyNumberFormat="1" applyAlignment="1">
      <alignment horizontal="center"/>
    </xf>
    <xf numFmtId="0" fontId="16" fillId="9" borderId="20" xfId="0" applyFont="1" applyFill="1" applyBorder="1"/>
    <xf numFmtId="44" fontId="1" fillId="12" borderId="1" xfId="0" applyNumberFormat="1" applyFont="1" applyFill="1" applyBorder="1" applyAlignment="1">
      <alignment horizontal="centerContinuous"/>
    </xf>
    <xf numFmtId="44" fontId="0" fillId="12" borderId="1" xfId="0" applyNumberFormat="1" applyFill="1" applyBorder="1" applyAlignment="1">
      <alignment horizontal="centerContinuous"/>
    </xf>
    <xf numFmtId="0" fontId="0" fillId="0" borderId="0" xfId="0" applyFill="1" applyBorder="1" applyAlignment="1">
      <alignment horizontal="left"/>
    </xf>
    <xf numFmtId="2" fontId="0" fillId="0" borderId="0" xfId="0" applyNumberFormat="1" applyBorder="1" applyAlignment="1">
      <alignment horizontal="center"/>
    </xf>
    <xf numFmtId="165" fontId="0" fillId="0" borderId="0" xfId="0" applyNumberFormat="1" applyBorder="1" applyAlignment="1">
      <alignment horizontal="center"/>
    </xf>
    <xf numFmtId="165" fontId="0" fillId="0" borderId="16" xfId="0" applyNumberFormat="1" applyBorder="1" applyAlignment="1">
      <alignment horizontal="center"/>
    </xf>
    <xf numFmtId="0" fontId="15" fillId="9" borderId="1" xfId="0" applyFont="1" applyFill="1" applyBorder="1" applyAlignment="1">
      <alignment horizontal="center" wrapText="1"/>
    </xf>
    <xf numFmtId="0" fontId="15" fillId="10" borderId="1" xfId="0" applyFont="1" applyFill="1" applyBorder="1" applyAlignment="1">
      <alignment horizontal="center" wrapText="1"/>
    </xf>
    <xf numFmtId="0" fontId="0" fillId="0" borderId="0" xfId="0" applyBorder="1" applyAlignment="1">
      <alignment wrapText="1"/>
    </xf>
    <xf numFmtId="14" fontId="0" fillId="0" borderId="16" xfId="0" applyNumberFormat="1" applyBorder="1"/>
    <xf numFmtId="168" fontId="0" fillId="0" borderId="0" xfId="0" applyNumberFormat="1" applyAlignment="1">
      <alignment horizontal="center"/>
    </xf>
    <xf numFmtId="0" fontId="0" fillId="12" borderId="1" xfId="0" applyFill="1" applyBorder="1" applyAlignment="1">
      <alignment horizontal="centerContinuous"/>
    </xf>
    <xf numFmtId="44" fontId="1" fillId="12" borderId="1" xfId="0" applyNumberFormat="1" applyFont="1" applyFill="1" applyBorder="1" applyAlignment="1">
      <alignment horizontal="centerContinuous" wrapText="1"/>
    </xf>
    <xf numFmtId="0" fontId="0" fillId="12" borderId="1" xfId="0" applyFill="1" applyBorder="1" applyAlignment="1">
      <alignment horizontal="centerContinuous" wrapText="1"/>
    </xf>
    <xf numFmtId="0" fontId="1" fillId="11" borderId="19" xfId="0" applyFont="1" applyFill="1" applyBorder="1" applyAlignment="1">
      <alignment horizontal="center"/>
    </xf>
    <xf numFmtId="0" fontId="1" fillId="11" borderId="18" xfId="0" applyFont="1" applyFill="1" applyBorder="1"/>
    <xf numFmtId="1" fontId="0" fillId="8" borderId="0" xfId="0" applyNumberFormat="1" applyFill="1" applyAlignment="1">
      <alignment horizontal="center"/>
    </xf>
    <xf numFmtId="0" fontId="1" fillId="12" borderId="1" xfId="0" applyFont="1" applyFill="1" applyBorder="1" applyAlignment="1">
      <alignment horizontal="centerContinuous" wrapText="1"/>
    </xf>
    <xf numFmtId="0" fontId="1" fillId="9" borderId="1" xfId="0" applyFont="1" applyFill="1" applyBorder="1" applyAlignment="1">
      <alignment horizontal="center"/>
    </xf>
    <xf numFmtId="1" fontId="0" fillId="0" borderId="0" xfId="0" applyNumberFormat="1" applyBorder="1" applyAlignment="1">
      <alignment horizontal="center"/>
    </xf>
    <xf numFmtId="1" fontId="0" fillId="0" borderId="16" xfId="0" applyNumberFormat="1" applyBorder="1" applyAlignment="1">
      <alignment horizontal="center"/>
    </xf>
    <xf numFmtId="1" fontId="0" fillId="8" borderId="0" xfId="0" applyNumberFormat="1" applyFill="1" applyBorder="1" applyAlignment="1">
      <alignment horizontal="center"/>
    </xf>
    <xf numFmtId="171" fontId="0" fillId="0" borderId="0" xfId="0" applyNumberFormat="1" applyAlignment="1">
      <alignment horizontal="center"/>
    </xf>
    <xf numFmtId="167" fontId="0" fillId="8" borderId="0" xfId="0" applyNumberFormat="1" applyFill="1" applyBorder="1" applyAlignment="1">
      <alignment horizontal="center"/>
    </xf>
    <xf numFmtId="166" fontId="0" fillId="0" borderId="16" xfId="0" applyNumberFormat="1" applyBorder="1" applyAlignment="1">
      <alignment horizontal="center"/>
    </xf>
    <xf numFmtId="165" fontId="0" fillId="0" borderId="0" xfId="0" applyNumberFormat="1" applyAlignment="1">
      <alignment horizontal="center"/>
    </xf>
    <xf numFmtId="171" fontId="0" fillId="0" borderId="16" xfId="0" applyNumberFormat="1" applyBorder="1" applyAlignment="1">
      <alignment horizontal="center"/>
    </xf>
    <xf numFmtId="0" fontId="15" fillId="9" borderId="19" xfId="0" applyFont="1" applyFill="1" applyBorder="1" applyAlignment="1">
      <alignment horizontal="center" wrapText="1"/>
    </xf>
    <xf numFmtId="167" fontId="0" fillId="8" borderId="0" xfId="0" applyNumberFormat="1" applyFill="1" applyAlignment="1">
      <alignment horizontal="center"/>
    </xf>
    <xf numFmtId="168" fontId="0" fillId="0" borderId="0" xfId="0" applyNumberFormat="1" applyFill="1" applyBorder="1" applyAlignment="1">
      <alignment horizontal="left"/>
    </xf>
    <xf numFmtId="11" fontId="0" fillId="0" borderId="0" xfId="0" applyNumberFormat="1" applyBorder="1" applyAlignment="1">
      <alignment horizontal="center"/>
    </xf>
    <xf numFmtId="11" fontId="0" fillId="0" borderId="16" xfId="0" applyNumberFormat="1" applyBorder="1" applyAlignment="1">
      <alignment horizontal="center"/>
    </xf>
    <xf numFmtId="11" fontId="0" fillId="0" borderId="16" xfId="0" applyNumberFormat="1" applyFill="1" applyBorder="1" applyAlignment="1">
      <alignment horizontal="center"/>
    </xf>
    <xf numFmtId="11" fontId="0" fillId="0" borderId="0" xfId="0" applyNumberFormat="1" applyFill="1" applyAlignment="1">
      <alignment horizontal="center"/>
    </xf>
    <xf numFmtId="11" fontId="0" fillId="0" borderId="0" xfId="0" applyNumberFormat="1" applyAlignment="1">
      <alignment horizontal="center"/>
    </xf>
    <xf numFmtId="168" fontId="0" fillId="0" borderId="0" xfId="0" applyNumberFormat="1" applyAlignment="1">
      <alignment horizontal="left" wrapText="1"/>
    </xf>
    <xf numFmtId="168" fontId="0" fillId="0" borderId="0" xfId="0" applyNumberFormat="1" applyBorder="1" applyAlignment="1">
      <alignment horizontal="left" wrapText="1"/>
    </xf>
    <xf numFmtId="168" fontId="0" fillId="0" borderId="16" xfId="0" applyNumberFormat="1" applyBorder="1" applyAlignment="1">
      <alignment horizontal="left" wrapText="1"/>
    </xf>
    <xf numFmtId="0" fontId="0" fillId="0" borderId="16" xfId="0" applyBorder="1" applyAlignment="1">
      <alignment wrapText="1"/>
    </xf>
    <xf numFmtId="0" fontId="17" fillId="0" borderId="0" xfId="0" applyFont="1"/>
  </cellXfs>
  <cellStyles count="1">
    <cellStyle name="Normal" xfId="0" builtinId="0"/>
  </cellStyles>
  <dxfs count="10">
    <dxf>
      <fill>
        <patternFill>
          <bgColor theme="0"/>
        </patternFill>
      </fill>
    </dxf>
    <dxf>
      <fill>
        <patternFill>
          <bgColor rgb="FFFFC000"/>
        </patternFill>
      </fill>
    </dxf>
    <dxf>
      <fill>
        <patternFill>
          <bgColor rgb="FFFF0000"/>
        </patternFill>
      </fill>
    </dxf>
    <dxf>
      <fill>
        <patternFill>
          <bgColor theme="0"/>
        </patternFill>
      </fill>
    </dxf>
    <dxf>
      <fill>
        <patternFill>
          <bgColor rgb="FFFFC000"/>
        </patternFill>
      </fill>
    </dxf>
    <dxf>
      <fill>
        <patternFill>
          <bgColor rgb="FFFF0000"/>
        </patternFill>
      </fill>
    </dxf>
    <dxf>
      <fill>
        <patternFill>
          <bgColor theme="0"/>
        </patternFill>
      </fill>
    </dxf>
    <dxf>
      <fill>
        <patternFill>
          <bgColor rgb="FFFFC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127001</xdr:colOff>
      <xdr:row>0</xdr:row>
      <xdr:rowOff>120650</xdr:rowOff>
    </xdr:from>
    <xdr:to>
      <xdr:col>13</xdr:col>
      <xdr:colOff>455543</xdr:colOff>
      <xdr:row>50</xdr:row>
      <xdr:rowOff>82826</xdr:rowOff>
    </xdr:to>
    <xdr:sp macro="" textlink="">
      <xdr:nvSpPr>
        <xdr:cNvPr id="2" name="TextBox 1">
          <a:extLst>
            <a:ext uri="{FF2B5EF4-FFF2-40B4-BE49-F238E27FC236}">
              <a16:creationId xmlns:a16="http://schemas.microsoft.com/office/drawing/2014/main" id="{9ED679B0-45A7-0565-F2CB-5532B35F8889}"/>
            </a:ext>
          </a:extLst>
        </xdr:cNvPr>
        <xdr:cNvSpPr txBox="1"/>
      </xdr:nvSpPr>
      <xdr:spPr>
        <a:xfrm>
          <a:off x="127001" y="120650"/>
          <a:ext cx="8296412" cy="7416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kern="1200">
              <a:latin typeface="Times New Roman" panose="02020603050405020304" pitchFamily="18" charset="0"/>
              <a:cs typeface="Times New Roman" panose="02020603050405020304" pitchFamily="18" charset="0"/>
            </a:rPr>
            <a:t>ATTACHMENT</a:t>
          </a:r>
          <a:r>
            <a:rPr lang="en-US" sz="1600" b="1" kern="1200" baseline="0">
              <a:latin typeface="Times New Roman" panose="02020603050405020304" pitchFamily="18" charset="0"/>
              <a:cs typeface="Times New Roman" panose="02020603050405020304" pitchFamily="18" charset="0"/>
            </a:rPr>
            <a:t> 4 - Risk Screening Tables</a:t>
          </a:r>
          <a:endParaRPr lang="en-US" sz="1600" b="1" kern="1200">
            <a:latin typeface="Times New Roman" panose="02020603050405020304" pitchFamily="18" charset="0"/>
            <a:cs typeface="Times New Roman" panose="02020603050405020304" pitchFamily="18" charset="0"/>
          </a:endParaRPr>
        </a:p>
        <a:p>
          <a:r>
            <a:rPr lang="en-US" sz="1100" kern="1200">
              <a:latin typeface="Times New Roman" panose="02020603050405020304" pitchFamily="18" charset="0"/>
              <a:cs typeface="Times New Roman" panose="02020603050405020304" pitchFamily="18" charset="0"/>
            </a:rPr>
            <a:t>------------------------------------------------------------</a:t>
          </a:r>
        </a:p>
        <a:p>
          <a:endParaRPr lang="en-US" sz="1200" kern="1200">
            <a:latin typeface="Times New Roman" panose="02020603050405020304" pitchFamily="18" charset="0"/>
            <a:cs typeface="Times New Roman" panose="02020603050405020304" pitchFamily="18" charset="0"/>
          </a:endParaRPr>
        </a:p>
        <a:p>
          <a:r>
            <a:rPr lang="en-US" sz="1200" kern="1200">
              <a:latin typeface="Times New Roman" panose="02020603050405020304" pitchFamily="18" charset="0"/>
              <a:cs typeface="Times New Roman" panose="02020603050405020304" pitchFamily="18" charset="0"/>
            </a:rPr>
            <a:t>This attachment was created</a:t>
          </a:r>
          <a:r>
            <a:rPr lang="en-US" sz="1200" kern="1200" baseline="0">
              <a:latin typeface="Times New Roman" panose="02020603050405020304" pitchFamily="18" charset="0"/>
              <a:cs typeface="Times New Roman" panose="02020603050405020304" pitchFamily="18" charset="0"/>
            </a:rPr>
            <a:t> to support the partial conditional no further action decision for the target site on the former RB Recycling facility. ICP Final Report tables were provided by EVREN (2025) and rearranged for screening and risk assessment in this workbook. The original tables are provided in the *</a:t>
          </a:r>
          <a:r>
            <a:rPr lang="en-US" sz="1200" baseline="0">
              <a:solidFill>
                <a:schemeClr val="dk1"/>
              </a:solidFill>
              <a:effectLst/>
              <a:latin typeface="Times New Roman" panose="02020603050405020304" pitchFamily="18" charset="0"/>
              <a:ea typeface="+mn-ea"/>
              <a:cs typeface="Times New Roman" panose="02020603050405020304" pitchFamily="18" charset="0"/>
            </a:rPr>
            <a:t>_EVREN</a:t>
          </a:r>
          <a:r>
            <a:rPr lang="en-US" sz="1200" kern="1200" baseline="0">
              <a:latin typeface="Times New Roman" panose="02020603050405020304" pitchFamily="18" charset="0"/>
              <a:cs typeface="Times New Roman" panose="02020603050405020304" pitchFamily="18" charset="0"/>
            </a:rPr>
            <a:t> tabs (* = Soil, GW, or Air). Acrolein data were not included in EVREN's summary tables, but was reported in the lab reports. </a:t>
          </a:r>
          <a:r>
            <a:rPr lang="en-US" sz="1200" baseline="0">
              <a:solidFill>
                <a:schemeClr val="dk1"/>
              </a:solidFill>
              <a:effectLst/>
              <a:latin typeface="Times New Roman" panose="02020603050405020304" pitchFamily="18" charset="0"/>
              <a:ea typeface="+mn-ea"/>
              <a:cs typeface="Times New Roman" panose="02020603050405020304" pitchFamily="18" charset="0"/>
            </a:rPr>
            <a:t>Elevated detects of acrolein were added here to the rearranged *_DEQ tabs. </a:t>
          </a:r>
          <a:r>
            <a:rPr lang="en-US" sz="1200" kern="1200" baseline="0">
              <a:latin typeface="Times New Roman" panose="02020603050405020304" pitchFamily="18" charset="0"/>
              <a:cs typeface="Times New Roman" panose="02020603050405020304" pitchFamily="18" charset="0"/>
            </a:rPr>
            <a:t>DEQ also notes that some other parameters were not included by EVREN in their summary tables (e.g., acetone in groundwater from the K&amp;S Environmental Inc 2024 study or related samples from offsite monitoring location); these were either never detected or do not have relevant RBCs or RSLs and, therefore, would not contribute to a risk screening. RBC exceedance factors were calculated in the *_DEQ tabs and then summarized in the *_DEQ_Sum tabs. A summary of the results is provided below.</a:t>
          </a:r>
        </a:p>
        <a:p>
          <a:endParaRPr lang="en-US" sz="1200" kern="1200" baseline="0">
            <a:latin typeface="Times New Roman" panose="02020603050405020304" pitchFamily="18" charset="0"/>
            <a:cs typeface="Times New Roman" panose="02020603050405020304" pitchFamily="18" charset="0"/>
          </a:endParaRPr>
        </a:p>
        <a:p>
          <a:r>
            <a:rPr lang="en-US" sz="1200" kern="1200" baseline="0">
              <a:latin typeface="Times New Roman" panose="02020603050405020304" pitchFamily="18" charset="0"/>
              <a:cs typeface="Times New Roman" panose="02020603050405020304" pitchFamily="18" charset="0"/>
            </a:rPr>
            <a:t>Note that this summary only includes human health considerations, as ecological risk is negligible due to a lack of habitat (i.e., negligible exposure). This summary also does not include the calculations of exposure point concentrations (EPCs) for the risk assessment, which are discussed in the main text. </a:t>
          </a:r>
          <a:r>
            <a:rPr lang="en-US" sz="1200" baseline="0">
              <a:solidFill>
                <a:schemeClr val="dk1"/>
              </a:solidFill>
              <a:effectLst/>
              <a:latin typeface="Times New Roman" panose="02020603050405020304" pitchFamily="18" charset="0"/>
              <a:ea typeface="+mn-ea"/>
              <a:cs typeface="Times New Roman" panose="02020603050405020304" pitchFamily="18" charset="0"/>
            </a:rPr>
            <a:t>Note that diesel- and oil-range TPH are treated as a sum when comparing to RBCs in the risk characterization presented in the main text, whereas they are not always combined in this Attachment.</a:t>
          </a:r>
          <a:endParaRPr lang="en-US" sz="1200" kern="1200" baseline="0">
            <a:latin typeface="Times New Roman" panose="02020603050405020304" pitchFamily="18" charset="0"/>
            <a:cs typeface="Times New Roman" panose="02020603050405020304" pitchFamily="18" charset="0"/>
          </a:endParaRPr>
        </a:p>
        <a:p>
          <a:endParaRPr lang="en-US" sz="1200" kern="1200" baseline="0">
            <a:latin typeface="Times New Roman" panose="02020603050405020304" pitchFamily="18" charset="0"/>
            <a:cs typeface="Times New Roman" panose="02020603050405020304" pitchFamily="18" charset="0"/>
          </a:endParaRPr>
        </a:p>
        <a:p>
          <a:r>
            <a:rPr lang="en-US" sz="1200" b="1" kern="1200" baseline="0">
              <a:latin typeface="Times New Roman" panose="02020603050405020304" pitchFamily="18" charset="0"/>
              <a:cs typeface="Times New Roman" panose="02020603050405020304" pitchFamily="18" charset="0"/>
            </a:rPr>
            <a:t>Summary of Risk Screen (Individual and Cumulative):</a:t>
          </a:r>
        </a:p>
        <a:p>
          <a:endParaRPr lang="en-US" sz="1200" kern="1200" baseline="0">
            <a:latin typeface="Times New Roman" panose="02020603050405020304" pitchFamily="18" charset="0"/>
            <a:cs typeface="Times New Roman" panose="02020603050405020304" pitchFamily="18" charset="0"/>
          </a:endParaRPr>
        </a:p>
        <a:p>
          <a:r>
            <a:rPr lang="en-US" sz="1200" b="1" i="1" kern="1200" baseline="0">
              <a:latin typeface="Times New Roman" panose="02020603050405020304" pitchFamily="18" charset="0"/>
              <a:cs typeface="Times New Roman" panose="02020603050405020304" pitchFamily="18" charset="0"/>
            </a:rPr>
            <a:t>Soil</a:t>
          </a:r>
          <a:r>
            <a:rPr lang="en-US" sz="1200" kern="1200" baseline="0">
              <a:latin typeface="Times New Roman" panose="02020603050405020304" pitchFamily="18" charset="0"/>
              <a:cs typeface="Times New Roman" panose="02020603050405020304" pitchFamily="18" charset="0"/>
            </a:rPr>
            <a:t> - Two locations on  target site within 0-15 ft have excessive TPH (diesel/oil-range). Cumulative risk is not notably more than TPH risk from diesel/oil. Soil risk is generally subsurface. There is also risk in subsurface offsite. Surface risk is driven by arsenic, which is regionally elevated. Therefore, DEQ concludes that there is no surface soil risk (in excess of typical background) for current and likely future site receptors.</a:t>
          </a:r>
        </a:p>
        <a:p>
          <a:endParaRPr lang="en-US" sz="1200" kern="1200" baseline="0">
            <a:latin typeface="Times New Roman" panose="02020603050405020304" pitchFamily="18" charset="0"/>
            <a:cs typeface="Times New Roman" panose="02020603050405020304" pitchFamily="18" charset="0"/>
          </a:endParaRPr>
        </a:p>
        <a:p>
          <a:r>
            <a:rPr lang="en-US" sz="1200" b="1" i="1" kern="1200" baseline="0">
              <a:latin typeface="Times New Roman" panose="02020603050405020304" pitchFamily="18" charset="0"/>
              <a:cs typeface="Times New Roman" panose="02020603050405020304" pitchFamily="18" charset="0"/>
            </a:rPr>
            <a:t>GW</a:t>
          </a:r>
          <a:r>
            <a:rPr lang="en-US" sz="1200" kern="1200" baseline="0">
              <a:latin typeface="Times New Roman" panose="02020603050405020304" pitchFamily="18" charset="0"/>
              <a:cs typeface="Times New Roman" panose="02020603050405020304" pitchFamily="18" charset="0"/>
            </a:rPr>
            <a:t> - There is no risk to Construction and Excavation Worker receptors through the complete pathway, Groundwater in Excavation. Tapwater is not a complete pathway based on the Beneficial Water Use Determination. The target site Easement and Equitable Servitudes restrict groundwater use to ensure that this pathway does not become a concern. Groundwater was determined to be impacted by TPH such that vapor intrusion was a concern. Gas, diesel, and oil-range TPH were identified as COPCs for this pathway, with diesel and oil being potential risk drivers (i.e., gas-range HQ&gt;0.1, whereas diesel/oil HQ&gt;1). </a:t>
          </a:r>
        </a:p>
        <a:p>
          <a:endParaRPr lang="en-US" sz="1200" kern="1200" baseline="0">
            <a:latin typeface="Times New Roman" panose="02020603050405020304" pitchFamily="18" charset="0"/>
            <a:cs typeface="Times New Roman" panose="02020603050405020304" pitchFamily="18" charset="0"/>
          </a:endParaRPr>
        </a:p>
        <a:p>
          <a:r>
            <a:rPr lang="en-US" sz="1200" b="1" i="1" kern="1200" baseline="0">
              <a:latin typeface="Times New Roman" panose="02020603050405020304" pitchFamily="18" charset="0"/>
              <a:cs typeface="Times New Roman" panose="02020603050405020304" pitchFamily="18" charset="0"/>
            </a:rPr>
            <a:t>Air</a:t>
          </a:r>
          <a:r>
            <a:rPr lang="en-US" sz="1200" kern="1200" baseline="0">
              <a:latin typeface="Times New Roman" panose="02020603050405020304" pitchFamily="18" charset="0"/>
              <a:cs typeface="Times New Roman" panose="02020603050405020304" pitchFamily="18" charset="0"/>
            </a:rPr>
            <a:t> - Acrolein </a:t>
          </a:r>
          <a:r>
            <a:rPr lang="en-US" sz="1200" baseline="0">
              <a:solidFill>
                <a:schemeClr val="dk1"/>
              </a:solidFill>
              <a:effectLst/>
              <a:latin typeface="Times New Roman" panose="02020603050405020304" pitchFamily="18" charset="0"/>
              <a:ea typeface="+mn-ea"/>
              <a:cs typeface="Times New Roman" panose="02020603050405020304" pitchFamily="18" charset="0"/>
            </a:rPr>
            <a:t>has non-cancer HQs&gt;1 </a:t>
          </a:r>
          <a:r>
            <a:rPr lang="en-US" sz="1200" kern="1200" baseline="0">
              <a:latin typeface="Times New Roman" panose="02020603050405020304" pitchFamily="18" charset="0"/>
              <a:cs typeface="Times New Roman" panose="02020603050405020304" pitchFamily="18" charset="0"/>
            </a:rPr>
            <a:t>and benzene has ELCRs&gt;1 individually, and TPH diesel also screens in as a COPC for non-cancer risk because of HQ&gt;0.1 (where acrolein also present). While not shown herein, the acrolein levels were compared with DEQ's acute commercial RBC (21 ug/m</a:t>
          </a:r>
          <a:r>
            <a:rPr lang="en-US" sz="1200" kern="1200" baseline="30000">
              <a:latin typeface="Times New Roman" panose="02020603050405020304" pitchFamily="18" charset="0"/>
              <a:cs typeface="Times New Roman" panose="02020603050405020304" pitchFamily="18" charset="0"/>
            </a:rPr>
            <a:t>3</a:t>
          </a:r>
          <a:r>
            <a:rPr lang="en-US" sz="1200" kern="1200" baseline="0">
              <a:latin typeface="Times New Roman" panose="02020603050405020304" pitchFamily="18" charset="0"/>
              <a:cs typeface="Times New Roman" panose="02020603050405020304" pitchFamily="18" charset="0"/>
            </a:rPr>
            <a:t>); there are no acute RBC exceedances. Acrolein and benzene are elevated in both indoor and outdoor air, suggesting that the source of these contaminants is related to outdoor air rather than vapor intrusion. Importantly, TPH was not determined to be a significant indoor air contaminant, despite the risk calculated for TPH in groundwater (vapor intrusion RBC exceedance); therefore, that pathway (for TPH) appears to be incomplete or insignificant with respect to human health risk. Acrolein and benzene concerns inside the target site building may be ameliorated to a degree through better ventilation and/or storing materials outside the building.</a:t>
          </a:r>
        </a:p>
        <a:p>
          <a:endParaRPr lang="en-US" sz="1200" kern="1200" baseline="0">
            <a:latin typeface="Times New Roman" panose="02020603050405020304" pitchFamily="18" charset="0"/>
            <a:cs typeface="Times New Roman" panose="02020603050405020304" pitchFamily="18" charset="0"/>
          </a:endParaRPr>
        </a:p>
        <a:p>
          <a:endParaRPr lang="en-US" sz="1200" kern="1200" baseline="0">
            <a:latin typeface="Times New Roman" panose="02020603050405020304" pitchFamily="18" charset="0"/>
            <a:cs typeface="Times New Roman" panose="02020603050405020304" pitchFamily="18" charset="0"/>
          </a:endParaRPr>
        </a:p>
        <a:p>
          <a:endParaRPr lang="en-US" sz="1200" kern="1200" baseline="0">
            <a:latin typeface="Times New Roman" panose="02020603050405020304" pitchFamily="18" charset="0"/>
            <a:cs typeface="Times New Roman" panose="02020603050405020304" pitchFamily="18" charset="0"/>
          </a:endParaRPr>
        </a:p>
        <a:p>
          <a:endParaRPr lang="en-US" sz="1200" kern="1200" baseline="0">
            <a:latin typeface="Times New Roman" panose="02020603050405020304" pitchFamily="18" charset="0"/>
            <a:cs typeface="Times New Roman" panose="02020603050405020304" pitchFamily="18" charset="0"/>
          </a:endParaRPr>
        </a:p>
        <a:p>
          <a:endParaRPr lang="en-US" sz="1100" kern="12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church\AppData\Local\Temp\07b64f40-16a0-4649-967f-171b197b7616_RBDMMay2018.zip.616\RBDMMay2018.xlsm" TargetMode="External"/><Relationship Id="rId1" Type="http://schemas.openxmlformats.org/officeDocument/2006/relationships/externalLinkPath" Target="file:///C:\Users\bchurch\AppData\Local\Temp\07b64f40-16a0-4649-967f-171b197b7616_RBDMMay2018.zip.616\RBDMMay2018.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bchurch\AppData\Local\Temp\e55dec66-5f4f-438c-b5c8-c79a3ba9ffbf_RBDMMay2018%20(1).zip.RBDMMay2018%20(1).zip\RBDMMay2018.xlsm" TargetMode="External"/><Relationship Id="rId1" Type="http://schemas.openxmlformats.org/officeDocument/2006/relationships/externalLinkPath" Target="file:///C:\Users\bchurch\AppData\Local\Temp\e55dec66-5f4f-438c-b5c8-c79a3ba9ffbf_RBDMMay2018%20(1).zip.RBDMMay2018%20(1).zip\RBDMMay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Intro"/>
      <sheetName val="RBCs"/>
      <sheetName val="ExpFactors"/>
      <sheetName val="ChemData"/>
      <sheetName val="ToxData"/>
      <sheetName val="Transport"/>
      <sheetName val="Names"/>
      <sheetName val="Defaults"/>
      <sheetName val="Change Log"/>
    </sheetNames>
    <sheetDataSet>
      <sheetData sheetId="0" refreshError="1"/>
      <sheetData sheetId="1" refreshError="1"/>
      <sheetData sheetId="2" refreshError="1"/>
      <sheetData sheetId="3" refreshError="1"/>
      <sheetData sheetId="4" refreshError="1">
        <row r="8">
          <cell r="B8" t="str">
            <v>CASn</v>
          </cell>
        </row>
        <row r="12">
          <cell r="B12" t="str">
            <v>83-32-9</v>
          </cell>
          <cell r="C12" t="str">
            <v>Acenaphthene</v>
          </cell>
          <cell r="E12" t="str">
            <v>v</v>
          </cell>
        </row>
        <row r="13">
          <cell r="B13" t="str">
            <v>107-13-1</v>
          </cell>
          <cell r="C13" t="str">
            <v>Acrylonitrile</v>
          </cell>
          <cell r="E13" t="str">
            <v>v</v>
          </cell>
        </row>
        <row r="14">
          <cell r="B14" t="str">
            <v>309-00-2</v>
          </cell>
          <cell r="C14" t="str">
            <v>Aldrin</v>
          </cell>
          <cell r="E14" t="str">
            <v>v</v>
          </cell>
        </row>
        <row r="15">
          <cell r="B15" t="str">
            <v>120-12-7</v>
          </cell>
          <cell r="C15" t="str">
            <v>Anthracene</v>
          </cell>
          <cell r="E15" t="str">
            <v>v</v>
          </cell>
        </row>
        <row r="16">
          <cell r="B16" t="str">
            <v>7440-38-2</v>
          </cell>
          <cell r="C16" t="str">
            <v>Arsenic</v>
          </cell>
          <cell r="E16" t="str">
            <v>nv</v>
          </cell>
        </row>
        <row r="17">
          <cell r="B17" t="str">
            <v>7440-39-3</v>
          </cell>
          <cell r="C17" t="str">
            <v>Barium</v>
          </cell>
          <cell r="E17" t="str">
            <v>nv</v>
          </cell>
        </row>
        <row r="18">
          <cell r="B18" t="str">
            <v>56-55-3</v>
          </cell>
          <cell r="C18" t="str">
            <v>Benz[a]anthracene</v>
          </cell>
          <cell r="E18" t="str">
            <v>v</v>
          </cell>
        </row>
        <row r="19">
          <cell r="B19" t="str">
            <v>71-43-2</v>
          </cell>
          <cell r="C19" t="str">
            <v>Benzene</v>
          </cell>
          <cell r="E19" t="str">
            <v>v</v>
          </cell>
        </row>
        <row r="20">
          <cell r="B20" t="str">
            <v>92-87-5</v>
          </cell>
          <cell r="C20" t="str">
            <v>Benzidine</v>
          </cell>
          <cell r="E20" t="str">
            <v>nv</v>
          </cell>
        </row>
        <row r="21">
          <cell r="B21" t="str">
            <v>50-32-8</v>
          </cell>
          <cell r="C21" t="str">
            <v>Benzo[a]pyrene</v>
          </cell>
          <cell r="E21" t="str">
            <v>nv</v>
          </cell>
        </row>
        <row r="22">
          <cell r="B22" t="str">
            <v>205-99-2</v>
          </cell>
          <cell r="C22" t="str">
            <v>Benzo[b]fluoranthene</v>
          </cell>
          <cell r="E22" t="str">
            <v>nv</v>
          </cell>
        </row>
        <row r="23">
          <cell r="B23" t="str">
            <v>207-08-9</v>
          </cell>
          <cell r="C23" t="str">
            <v>Benzo[k]fluoranthene</v>
          </cell>
          <cell r="E23" t="str">
            <v>nv</v>
          </cell>
        </row>
        <row r="24">
          <cell r="B24" t="str">
            <v>7440-41-7</v>
          </cell>
          <cell r="C24" t="str">
            <v>Beryllium</v>
          </cell>
          <cell r="E24" t="str">
            <v>nv</v>
          </cell>
        </row>
        <row r="25">
          <cell r="B25" t="str">
            <v>117-81-7</v>
          </cell>
          <cell r="C25" t="str">
            <v>Bis(2-ethylhexyl)phthalate</v>
          </cell>
          <cell r="E25" t="str">
            <v>nv</v>
          </cell>
        </row>
        <row r="26">
          <cell r="B26" t="str">
            <v>75-27-4</v>
          </cell>
          <cell r="C26" t="str">
            <v>Bromodichloromethane</v>
          </cell>
          <cell r="E26" t="str">
            <v>v</v>
          </cell>
        </row>
        <row r="27">
          <cell r="B27" t="str">
            <v>75-25-2</v>
          </cell>
          <cell r="C27" t="str">
            <v>Bromoform</v>
          </cell>
          <cell r="E27" t="str">
            <v>v</v>
          </cell>
        </row>
        <row r="28">
          <cell r="B28" t="str">
            <v>74-83-9</v>
          </cell>
          <cell r="C28" t="str">
            <v>Bromomethane</v>
          </cell>
          <cell r="E28" t="str">
            <v>v</v>
          </cell>
        </row>
        <row r="29">
          <cell r="B29" t="str">
            <v>7440-43-9</v>
          </cell>
          <cell r="C29" t="str">
            <v>Cadmium</v>
          </cell>
          <cell r="E29" t="str">
            <v>nv</v>
          </cell>
        </row>
        <row r="30">
          <cell r="B30" t="str">
            <v>56-23-5</v>
          </cell>
          <cell r="C30" t="str">
            <v>Carbon tetrachloride</v>
          </cell>
          <cell r="E30" t="str">
            <v>v</v>
          </cell>
        </row>
        <row r="31">
          <cell r="B31" t="str">
            <v>108-90-7</v>
          </cell>
          <cell r="C31" t="str">
            <v>Chlorobenzene</v>
          </cell>
          <cell r="E31" t="str">
            <v>v</v>
          </cell>
        </row>
        <row r="32">
          <cell r="B32" t="str">
            <v>124-48-1</v>
          </cell>
          <cell r="C32" t="str">
            <v>Chlorodibromomethane</v>
          </cell>
          <cell r="E32" t="str">
            <v>v</v>
          </cell>
        </row>
        <row r="33">
          <cell r="B33" t="str">
            <v>75-00-3</v>
          </cell>
          <cell r="C33" t="str">
            <v>Chloroethane</v>
          </cell>
          <cell r="E33" t="str">
            <v>v</v>
          </cell>
        </row>
        <row r="34">
          <cell r="B34" t="str">
            <v>67-66-3</v>
          </cell>
          <cell r="C34" t="str">
            <v>Chloroform</v>
          </cell>
          <cell r="E34" t="str">
            <v>v</v>
          </cell>
        </row>
        <row r="35">
          <cell r="B35" t="str">
            <v>74-87-3</v>
          </cell>
          <cell r="C35" t="str">
            <v>Chloromethane</v>
          </cell>
          <cell r="E35" t="str">
            <v>v</v>
          </cell>
        </row>
        <row r="36">
          <cell r="B36" t="str">
            <v>12789-03-6</v>
          </cell>
          <cell r="C36" t="str">
            <v>Chordane</v>
          </cell>
          <cell r="E36" t="str">
            <v>v</v>
          </cell>
        </row>
        <row r="37">
          <cell r="B37" t="str">
            <v>16065-83-1</v>
          </cell>
          <cell r="C37" t="str">
            <v>Chromium (III)</v>
          </cell>
          <cell r="E37" t="str">
            <v>nv</v>
          </cell>
        </row>
        <row r="38">
          <cell r="B38" t="str">
            <v>18540-29-9</v>
          </cell>
          <cell r="C38" t="str">
            <v>Chromium (VI)</v>
          </cell>
          <cell r="E38" t="str">
            <v>nv</v>
          </cell>
        </row>
        <row r="39">
          <cell r="B39" t="str">
            <v>218-01-9</v>
          </cell>
          <cell r="C39" t="str">
            <v>Chrysene</v>
          </cell>
          <cell r="E39" t="str">
            <v>nv</v>
          </cell>
        </row>
        <row r="40">
          <cell r="B40" t="str">
            <v>7440-50-8</v>
          </cell>
          <cell r="C40" t="str">
            <v>Copper</v>
          </cell>
          <cell r="E40" t="str">
            <v>nv</v>
          </cell>
        </row>
        <row r="41">
          <cell r="B41" t="str">
            <v>74-90-8</v>
          </cell>
          <cell r="C41" t="str">
            <v>Cyanide (hydrogen cyanide) *</v>
          </cell>
          <cell r="E41" t="str">
            <v>v</v>
          </cell>
        </row>
        <row r="42">
          <cell r="B42" t="str">
            <v>72-54-8</v>
          </cell>
          <cell r="C42" t="str">
            <v>DDD (4,4'-Dichlorodiphenyldichloroethane)</v>
          </cell>
          <cell r="E42" t="str">
            <v>nv</v>
          </cell>
        </row>
        <row r="43">
          <cell r="B43" t="str">
            <v>72-55-9</v>
          </cell>
          <cell r="C43" t="str">
            <v>DDE (4,4'-Dichlorodiphenyldichloroethene)</v>
          </cell>
          <cell r="E43" t="str">
            <v>v</v>
          </cell>
        </row>
        <row r="44">
          <cell r="B44" t="str">
            <v>50-29-3</v>
          </cell>
          <cell r="C44" t="str">
            <v>DDT (4,4'-Dichlorodiphenyltrichloroethane)</v>
          </cell>
          <cell r="E44" t="str">
            <v>nv</v>
          </cell>
        </row>
        <row r="45">
          <cell r="B45" t="str">
            <v>53-70-3</v>
          </cell>
          <cell r="C45" t="str">
            <v>Dibenz[a,h]anthracene</v>
          </cell>
          <cell r="E45" t="str">
            <v>nv</v>
          </cell>
        </row>
        <row r="46">
          <cell r="B46" t="str">
            <v>95-50-1</v>
          </cell>
          <cell r="C46" t="str">
            <v>Dichlorobenzene, 1,2-</v>
          </cell>
          <cell r="E46" t="str">
            <v>v</v>
          </cell>
        </row>
        <row r="47">
          <cell r="B47" t="str">
            <v>106-46-7</v>
          </cell>
          <cell r="C47" t="str">
            <v>Dichlorobenzene, 1,4-</v>
          </cell>
          <cell r="E47" t="str">
            <v>v</v>
          </cell>
        </row>
        <row r="48">
          <cell r="B48" t="str">
            <v>91-94-1</v>
          </cell>
          <cell r="C48" t="str">
            <v>Dichlorobenzidine, 3,3-</v>
          </cell>
          <cell r="E48" t="str">
            <v>nv</v>
          </cell>
        </row>
        <row r="49">
          <cell r="B49" t="str">
            <v>75-34-3</v>
          </cell>
          <cell r="C49" t="str">
            <v>Dichloroethane, 1,1-</v>
          </cell>
          <cell r="E49" t="str">
            <v>v</v>
          </cell>
        </row>
        <row r="50">
          <cell r="B50" t="str">
            <v>75-35-4</v>
          </cell>
          <cell r="C50" t="str">
            <v>Dichloroethene, 1,1-</v>
          </cell>
          <cell r="E50" t="str">
            <v>v</v>
          </cell>
        </row>
        <row r="51">
          <cell r="B51" t="str">
            <v>156-59-2</v>
          </cell>
          <cell r="C51" t="str">
            <v>Dichloroethene, cis-1,2-</v>
          </cell>
          <cell r="E51" t="str">
            <v>v</v>
          </cell>
        </row>
        <row r="52">
          <cell r="B52" t="str">
            <v>156-60-5</v>
          </cell>
          <cell r="C52" t="str">
            <v>Dichloroethene, trans-1,2-</v>
          </cell>
          <cell r="E52" t="str">
            <v>v</v>
          </cell>
        </row>
        <row r="53">
          <cell r="B53" t="str">
            <v>111-44-4</v>
          </cell>
          <cell r="C53" t="str">
            <v>Dichloroethylether</v>
          </cell>
          <cell r="E53" t="str">
            <v>v</v>
          </cell>
        </row>
        <row r="54">
          <cell r="B54" t="str">
            <v>75-09-2</v>
          </cell>
          <cell r="C54" t="str">
            <v>Dichloromethane</v>
          </cell>
          <cell r="E54" t="str">
            <v>v</v>
          </cell>
        </row>
        <row r="55">
          <cell r="B55" t="str">
            <v>94-75-7</v>
          </cell>
          <cell r="C55" t="str">
            <v>Dichlorophenoxyacetic acid, 2,4- (2,4-D)</v>
          </cell>
          <cell r="E55" t="str">
            <v>nv</v>
          </cell>
        </row>
        <row r="56">
          <cell r="B56" t="str">
            <v>60-57-1</v>
          </cell>
          <cell r="C56" t="str">
            <v>Dieldrin</v>
          </cell>
          <cell r="E56" t="str">
            <v>nv</v>
          </cell>
        </row>
        <row r="57">
          <cell r="B57" t="str">
            <v>606-20-2</v>
          </cell>
          <cell r="C57" t="str">
            <v>Dinitrotoluene, 2,6-</v>
          </cell>
          <cell r="E57" t="str">
            <v>nv</v>
          </cell>
        </row>
        <row r="58">
          <cell r="B58" t="str">
            <v>621-64-7</v>
          </cell>
          <cell r="C58" t="str">
            <v>Di-n-propylnitrosamine</v>
          </cell>
          <cell r="E58" t="str">
            <v>nv</v>
          </cell>
        </row>
        <row r="59">
          <cell r="B59" t="str">
            <v>123-91-1</v>
          </cell>
          <cell r="C59" t="str">
            <v>Dioxane, 1,4-</v>
          </cell>
          <cell r="E59" t="str">
            <v>v</v>
          </cell>
        </row>
        <row r="60">
          <cell r="B60" t="str">
            <v>86-30-6</v>
          </cell>
          <cell r="C60" t="str">
            <v>Diphenylnitrosamine</v>
          </cell>
          <cell r="E60" t="str">
            <v>nv</v>
          </cell>
        </row>
        <row r="61">
          <cell r="B61" t="str">
            <v>106-93-4</v>
          </cell>
          <cell r="C61" t="str">
            <v>EDB (1,2-dibromoethane)</v>
          </cell>
          <cell r="E61" t="str">
            <v>v</v>
          </cell>
        </row>
        <row r="62">
          <cell r="B62" t="str">
            <v>107-06-2</v>
          </cell>
          <cell r="C62" t="str">
            <v>EDC (1,2-dichloroethane)</v>
          </cell>
          <cell r="E62" t="str">
            <v>v</v>
          </cell>
        </row>
        <row r="63">
          <cell r="B63" t="str">
            <v>115-29-7</v>
          </cell>
          <cell r="C63" t="str">
            <v xml:space="preserve">Endosulfan, (alpha-beta) </v>
          </cell>
          <cell r="E63" t="str">
            <v>v</v>
          </cell>
        </row>
        <row r="64">
          <cell r="B64" t="str">
            <v>72-20-8</v>
          </cell>
          <cell r="C64" t="str">
            <v>Endrin</v>
          </cell>
          <cell r="E64" t="str">
            <v>nv</v>
          </cell>
        </row>
        <row r="65">
          <cell r="B65" t="str">
            <v>100-41-4</v>
          </cell>
          <cell r="C65" t="str">
            <v>Ethylbenzene</v>
          </cell>
          <cell r="E65" t="str">
            <v>v</v>
          </cell>
        </row>
        <row r="66">
          <cell r="B66" t="str">
            <v>206-44-0</v>
          </cell>
          <cell r="C66" t="str">
            <v>Fluoranthene</v>
          </cell>
          <cell r="E66" t="str">
            <v>nv</v>
          </cell>
        </row>
        <row r="67">
          <cell r="B67" t="str">
            <v>86-73-7</v>
          </cell>
          <cell r="C67" t="str">
            <v>Fluorene</v>
          </cell>
          <cell r="E67" t="str">
            <v>v</v>
          </cell>
        </row>
        <row r="68">
          <cell r="B68" t="str">
            <v>50-00-0</v>
          </cell>
          <cell r="C68" t="str">
            <v>Formaldehyde</v>
          </cell>
          <cell r="E68" t="str">
            <v>v</v>
          </cell>
        </row>
        <row r="69">
          <cell r="B69" t="str">
            <v>76-44-8</v>
          </cell>
          <cell r="C69" t="str">
            <v>Heptachlor</v>
          </cell>
          <cell r="E69" t="str">
            <v>v</v>
          </cell>
        </row>
        <row r="70">
          <cell r="B70" t="str">
            <v>1024-57-3</v>
          </cell>
          <cell r="C70" t="str">
            <v>Heptachlor Epoxide</v>
          </cell>
          <cell r="E70" t="str">
            <v>v</v>
          </cell>
        </row>
        <row r="71">
          <cell r="B71" t="str">
            <v>118-74-1</v>
          </cell>
          <cell r="C71" t="str">
            <v>Hexachlorobenzene</v>
          </cell>
          <cell r="E71" t="str">
            <v>v</v>
          </cell>
        </row>
        <row r="72">
          <cell r="B72" t="str">
            <v>319-84-6</v>
          </cell>
          <cell r="C72" t="str">
            <v>Hexachlorocyclohexane, alpha- (alpha-HCH)</v>
          </cell>
          <cell r="E72" t="str">
            <v>nv</v>
          </cell>
        </row>
        <row r="73">
          <cell r="B73" t="str">
            <v>58-89-9</v>
          </cell>
          <cell r="C73" t="str">
            <v>Hexachlorocyclohexane, gamma- (Lindane)</v>
          </cell>
          <cell r="E73" t="str">
            <v>nv</v>
          </cell>
        </row>
        <row r="74">
          <cell r="B74" t="str">
            <v>67-72-1</v>
          </cell>
          <cell r="C74" t="str">
            <v>Hexachloroethane</v>
          </cell>
          <cell r="E74" t="str">
            <v>v</v>
          </cell>
        </row>
        <row r="75">
          <cell r="B75" t="str">
            <v>193-39-5</v>
          </cell>
          <cell r="C75" t="str">
            <v>Indeno[1,2,3-cd]pyrene</v>
          </cell>
          <cell r="E75" t="str">
            <v>nv</v>
          </cell>
        </row>
        <row r="76">
          <cell r="B76" t="str">
            <v>7439-92-1</v>
          </cell>
          <cell r="C76" t="str">
            <v>Lead</v>
          </cell>
          <cell r="E76" t="str">
            <v>nv</v>
          </cell>
        </row>
        <row r="77">
          <cell r="B77" t="str">
            <v>7439-96-5</v>
          </cell>
          <cell r="C77" t="str">
            <v>Manganese</v>
          </cell>
          <cell r="E77" t="str">
            <v>nv</v>
          </cell>
        </row>
        <row r="78">
          <cell r="B78" t="str">
            <v>94-74-6</v>
          </cell>
          <cell r="C78" t="str">
            <v>MCPA ((4-chloro-2-methylphenoxy)acetic acid)</v>
          </cell>
          <cell r="E78" t="str">
            <v>nv</v>
          </cell>
        </row>
        <row r="79">
          <cell r="B79" t="str">
            <v>7439-97-6</v>
          </cell>
          <cell r="C79" t="str">
            <v>Mercury</v>
          </cell>
          <cell r="E79" t="str">
            <v>nv</v>
          </cell>
        </row>
        <row r="80">
          <cell r="B80" t="str">
            <v>1634-04-4</v>
          </cell>
          <cell r="C80" t="str">
            <v>MTBE (methyl t-butyl ether)</v>
          </cell>
          <cell r="E80" t="str">
            <v>v</v>
          </cell>
        </row>
        <row r="81">
          <cell r="B81" t="str">
            <v>91-20-3</v>
          </cell>
          <cell r="C81" t="str">
            <v>Naphthalene</v>
          </cell>
          <cell r="E81" t="str">
            <v>v</v>
          </cell>
        </row>
        <row r="82">
          <cell r="B82" t="str">
            <v>7440-02-0</v>
          </cell>
          <cell r="C82" t="str">
            <v>Nickel</v>
          </cell>
          <cell r="E82" t="str">
            <v>nv</v>
          </cell>
        </row>
        <row r="83">
          <cell r="B83" t="str">
            <v>87-86-5</v>
          </cell>
          <cell r="C83" t="str">
            <v>Pentachlorophenol</v>
          </cell>
          <cell r="E83" t="str">
            <v>nv</v>
          </cell>
        </row>
        <row r="84">
          <cell r="B84" t="str">
            <v>11097-69-1</v>
          </cell>
          <cell r="C84" t="str">
            <v>Polychlorinated biphenyls (PCBs)</v>
          </cell>
          <cell r="E84" t="str">
            <v>v</v>
          </cell>
        </row>
        <row r="85">
          <cell r="B85" t="str">
            <v>98-82-8</v>
          </cell>
          <cell r="C85" t="str">
            <v>Propylbenzene, iso</v>
          </cell>
          <cell r="E85" t="str">
            <v>v</v>
          </cell>
        </row>
        <row r="86">
          <cell r="B86" t="str">
            <v>129-00-0</v>
          </cell>
          <cell r="C86" t="str">
            <v>Pyrene</v>
          </cell>
          <cell r="E86" t="str">
            <v>v</v>
          </cell>
        </row>
        <row r="87">
          <cell r="B87" t="str">
            <v>7440-22-4</v>
          </cell>
          <cell r="C87" t="str">
            <v>Silver</v>
          </cell>
          <cell r="E87" t="str">
            <v>nv</v>
          </cell>
        </row>
        <row r="88">
          <cell r="B88" t="str">
            <v>100-42-5</v>
          </cell>
          <cell r="C88" t="str">
            <v>Styrene</v>
          </cell>
          <cell r="E88" t="str">
            <v>v</v>
          </cell>
        </row>
        <row r="89">
          <cell r="B89" t="str">
            <v>1746-01-6</v>
          </cell>
          <cell r="C89" t="str">
            <v>TCDD, 2,3,7,8- (Dioxin)</v>
          </cell>
          <cell r="E89" t="str">
            <v>v</v>
          </cell>
        </row>
        <row r="90">
          <cell r="B90" t="str">
            <v>127-18-4</v>
          </cell>
          <cell r="C90" t="str">
            <v>Tetrachloroethene (PCE)</v>
          </cell>
          <cell r="E90" t="str">
            <v>v</v>
          </cell>
        </row>
        <row r="91">
          <cell r="B91" t="str">
            <v>108-88-3</v>
          </cell>
          <cell r="C91" t="str">
            <v>Toluene</v>
          </cell>
          <cell r="E91" t="str">
            <v>v</v>
          </cell>
        </row>
        <row r="92">
          <cell r="B92" t="str">
            <v>8001-35-2</v>
          </cell>
          <cell r="C92" t="str">
            <v>Toxaphene</v>
          </cell>
          <cell r="E92" t="str">
            <v>nv</v>
          </cell>
        </row>
        <row r="93">
          <cell r="B93" t="str">
            <v>76-13-1</v>
          </cell>
          <cell r="C93" t="str">
            <v>Trichloro-1,2,2-trifluoroethane, 1,1,2- (Freon 113)</v>
          </cell>
          <cell r="E93" t="str">
            <v>v</v>
          </cell>
        </row>
        <row r="94">
          <cell r="B94" t="str">
            <v>71-55-6</v>
          </cell>
          <cell r="C94" t="str">
            <v>Trichloroethane, 1,1,1-</v>
          </cell>
          <cell r="E94" t="str">
            <v>v</v>
          </cell>
        </row>
        <row r="95">
          <cell r="B95" t="str">
            <v>79-00-5</v>
          </cell>
          <cell r="C95" t="str">
            <v>Trichloroethane, 1,1,2-</v>
          </cell>
          <cell r="E95" t="str">
            <v>v</v>
          </cell>
        </row>
        <row r="96">
          <cell r="B96" t="str">
            <v>79-01-6</v>
          </cell>
          <cell r="C96" t="str">
            <v>Trichloroethene</v>
          </cell>
          <cell r="E96" t="str">
            <v>v</v>
          </cell>
        </row>
        <row r="97">
          <cell r="B97" t="str">
            <v>75-69-4</v>
          </cell>
          <cell r="C97" t="str">
            <v>Trichlorofluoromethane (Freon 11)</v>
          </cell>
          <cell r="E97" t="str">
            <v>v</v>
          </cell>
        </row>
        <row r="98">
          <cell r="B98" t="str">
            <v>88-06-2</v>
          </cell>
          <cell r="C98" t="str">
            <v>Trichlorophenol, 2,4,6-</v>
          </cell>
          <cell r="E98" t="str">
            <v>nv</v>
          </cell>
        </row>
        <row r="99">
          <cell r="B99" t="str">
            <v>95-63-6</v>
          </cell>
          <cell r="C99" t="str">
            <v>Trimethylbenzene, 1,2,4-</v>
          </cell>
          <cell r="E99" t="str">
            <v>v</v>
          </cell>
        </row>
        <row r="100">
          <cell r="B100" t="str">
            <v>108-67-8</v>
          </cell>
          <cell r="C100" t="str">
            <v>Trimethylbenzene, 1,3,5-</v>
          </cell>
          <cell r="E100" t="str">
            <v>v</v>
          </cell>
        </row>
        <row r="101">
          <cell r="B101" t="str">
            <v>75-01-4</v>
          </cell>
          <cell r="C101" t="str">
            <v>Vinyl chloride</v>
          </cell>
          <cell r="E101" t="str">
            <v>v</v>
          </cell>
        </row>
        <row r="102">
          <cell r="B102" t="str">
            <v>1330-20-7</v>
          </cell>
          <cell r="C102" t="str">
            <v>Xylenes</v>
          </cell>
          <cell r="E102" t="str">
            <v>v</v>
          </cell>
        </row>
        <row r="103">
          <cell r="E103" t="str">
            <v/>
          </cell>
        </row>
        <row r="104">
          <cell r="E104" t="str">
            <v/>
          </cell>
        </row>
        <row r="105">
          <cell r="E105" t="str">
            <v/>
          </cell>
        </row>
        <row r="106">
          <cell r="E106" t="str">
            <v/>
          </cell>
        </row>
        <row r="107">
          <cell r="E107" t="str">
            <v/>
          </cell>
        </row>
        <row r="108">
          <cell r="E108" t="str">
            <v/>
          </cell>
        </row>
        <row r="109">
          <cell r="E109" t="str">
            <v/>
          </cell>
        </row>
        <row r="110">
          <cell r="E110" t="str">
            <v/>
          </cell>
        </row>
        <row r="111">
          <cell r="E111" t="str">
            <v/>
          </cell>
        </row>
        <row r="112">
          <cell r="E112" t="str">
            <v/>
          </cell>
        </row>
        <row r="113">
          <cell r="E113" t="str">
            <v/>
          </cell>
        </row>
        <row r="114">
          <cell r="E114" t="str">
            <v/>
          </cell>
        </row>
        <row r="115">
          <cell r="E115" t="str">
            <v/>
          </cell>
        </row>
        <row r="116">
          <cell r="E116" t="str">
            <v/>
          </cell>
        </row>
        <row r="117">
          <cell r="E117" t="str">
            <v/>
          </cell>
        </row>
        <row r="118">
          <cell r="E118" t="str">
            <v/>
          </cell>
        </row>
        <row r="119">
          <cell r="E119" t="str">
            <v/>
          </cell>
        </row>
        <row r="120">
          <cell r="E120" t="str">
            <v/>
          </cell>
        </row>
        <row r="121">
          <cell r="E121" t="str">
            <v/>
          </cell>
        </row>
        <row r="122">
          <cell r="E122" t="str">
            <v/>
          </cell>
        </row>
        <row r="123">
          <cell r="E123" t="str">
            <v/>
          </cell>
        </row>
        <row r="124">
          <cell r="E124" t="str">
            <v/>
          </cell>
        </row>
        <row r="125">
          <cell r="E125" t="str">
            <v/>
          </cell>
        </row>
        <row r="126">
          <cell r="E126" t="str">
            <v/>
          </cell>
        </row>
        <row r="127">
          <cell r="E127" t="str">
            <v/>
          </cell>
        </row>
        <row r="128">
          <cell r="E128" t="str">
            <v/>
          </cell>
        </row>
        <row r="129">
          <cell r="E129" t="str">
            <v/>
          </cell>
        </row>
        <row r="130">
          <cell r="E130" t="str">
            <v/>
          </cell>
        </row>
        <row r="131">
          <cell r="E131" t="str">
            <v/>
          </cell>
        </row>
      </sheetData>
      <sheetData sheetId="5" refreshError="1">
        <row r="12">
          <cell r="D12" t="str">
            <v>nc</v>
          </cell>
        </row>
        <row r="13">
          <cell r="D13" t="str">
            <v>nc</v>
          </cell>
        </row>
        <row r="14">
          <cell r="D14" t="str">
            <v>nc</v>
          </cell>
        </row>
        <row r="15">
          <cell r="D15" t="str">
            <v>nc</v>
          </cell>
        </row>
        <row r="16">
          <cell r="D16" t="str">
            <v>nc</v>
          </cell>
        </row>
        <row r="17">
          <cell r="D17" t="str">
            <v>nc</v>
          </cell>
        </row>
        <row r="18">
          <cell r="D18" t="str">
            <v>c</v>
          </cell>
        </row>
        <row r="19">
          <cell r="D19" t="str">
            <v>nc</v>
          </cell>
        </row>
        <row r="20">
          <cell r="D20" t="str">
            <v>nc</v>
          </cell>
        </row>
        <row r="21">
          <cell r="D21" t="str">
            <v>nc</v>
          </cell>
        </row>
        <row r="22">
          <cell r="D22" t="str">
            <v>c</v>
          </cell>
        </row>
        <row r="23">
          <cell r="D23" t="str">
            <v>c</v>
          </cell>
        </row>
        <row r="24">
          <cell r="D24" t="str">
            <v>nc</v>
          </cell>
        </row>
        <row r="25">
          <cell r="D25" t="str">
            <v>nc</v>
          </cell>
        </row>
        <row r="26">
          <cell r="D26" t="str">
            <v>nc</v>
          </cell>
        </row>
        <row r="27">
          <cell r="D27" t="str">
            <v>nc</v>
          </cell>
        </row>
        <row r="28">
          <cell r="D28" t="str">
            <v>nc</v>
          </cell>
        </row>
        <row r="29">
          <cell r="D29" t="str">
            <v>nc</v>
          </cell>
        </row>
        <row r="30">
          <cell r="D30" t="str">
            <v>nc</v>
          </cell>
        </row>
        <row r="31">
          <cell r="D31" t="str">
            <v>nc</v>
          </cell>
        </row>
        <row r="32">
          <cell r="D32" t="str">
            <v>nc</v>
          </cell>
        </row>
        <row r="33">
          <cell r="D33" t="str">
            <v>nc</v>
          </cell>
        </row>
        <row r="34">
          <cell r="D34" t="str">
            <v>nc</v>
          </cell>
        </row>
        <row r="35">
          <cell r="D35" t="str">
            <v>nc</v>
          </cell>
        </row>
        <row r="36">
          <cell r="D36" t="str">
            <v>nc</v>
          </cell>
        </row>
        <row r="37">
          <cell r="D37" t="str">
            <v>nc</v>
          </cell>
        </row>
        <row r="38">
          <cell r="D38" t="str">
            <v>nc</v>
          </cell>
        </row>
        <row r="39">
          <cell r="D39" t="str">
            <v>c</v>
          </cell>
        </row>
        <row r="40">
          <cell r="D40" t="str">
            <v>nc</v>
          </cell>
        </row>
        <row r="41">
          <cell r="D41" t="str">
            <v>nc</v>
          </cell>
        </row>
        <row r="42">
          <cell r="D42" t="str">
            <v>nc</v>
          </cell>
        </row>
        <row r="43">
          <cell r="D43" t="str">
            <v>c</v>
          </cell>
        </row>
        <row r="44">
          <cell r="D44" t="str">
            <v>nc</v>
          </cell>
        </row>
        <row r="45">
          <cell r="D45" t="str">
            <v>c</v>
          </cell>
        </row>
        <row r="46">
          <cell r="D46" t="str">
            <v>nc</v>
          </cell>
        </row>
        <row r="47">
          <cell r="D47" t="str">
            <v>nc</v>
          </cell>
        </row>
        <row r="48">
          <cell r="D48" t="str">
            <v>c</v>
          </cell>
        </row>
        <row r="49">
          <cell r="D49" t="str">
            <v>nc</v>
          </cell>
        </row>
        <row r="50">
          <cell r="D50" t="str">
            <v>nc</v>
          </cell>
        </row>
        <row r="51">
          <cell r="D51" t="str">
            <v>nc</v>
          </cell>
        </row>
        <row r="52">
          <cell r="D52" t="str">
            <v>nc</v>
          </cell>
        </row>
        <row r="53">
          <cell r="D53" t="str">
            <v>c</v>
          </cell>
        </row>
        <row r="54">
          <cell r="D54" t="str">
            <v>nc</v>
          </cell>
        </row>
        <row r="55">
          <cell r="D55" t="str">
            <v>nc</v>
          </cell>
        </row>
        <row r="56">
          <cell r="D56" t="str">
            <v>nc</v>
          </cell>
        </row>
        <row r="57">
          <cell r="D57" t="str">
            <v>nc</v>
          </cell>
        </row>
        <row r="58">
          <cell r="D58" t="str">
            <v>c</v>
          </cell>
        </row>
        <row r="59">
          <cell r="D59" t="str">
            <v>nc</v>
          </cell>
        </row>
        <row r="60">
          <cell r="D60" t="str">
            <v>c</v>
          </cell>
        </row>
        <row r="61">
          <cell r="D61" t="str">
            <v>nc</v>
          </cell>
        </row>
        <row r="62">
          <cell r="D62" t="str">
            <v>nc</v>
          </cell>
        </row>
        <row r="63">
          <cell r="D63" t="str">
            <v>nc</v>
          </cell>
        </row>
        <row r="64">
          <cell r="D64" t="str">
            <v>nc</v>
          </cell>
        </row>
        <row r="65">
          <cell r="D65" t="str">
            <v>nc</v>
          </cell>
        </row>
        <row r="66">
          <cell r="D66" t="str">
            <v>nc</v>
          </cell>
        </row>
        <row r="67">
          <cell r="D67" t="str">
            <v>nc</v>
          </cell>
        </row>
        <row r="68">
          <cell r="D68" t="str">
            <v>nc</v>
          </cell>
        </row>
        <row r="69">
          <cell r="D69" t="str">
            <v>nc</v>
          </cell>
        </row>
        <row r="70">
          <cell r="D70" t="str">
            <v>nc</v>
          </cell>
        </row>
        <row r="71">
          <cell r="D71" t="str">
            <v>nc</v>
          </cell>
        </row>
        <row r="72">
          <cell r="D72" t="str">
            <v>nc</v>
          </cell>
        </row>
        <row r="73">
          <cell r="D73" t="str">
            <v>nc</v>
          </cell>
        </row>
        <row r="74">
          <cell r="D74" t="str">
            <v>nc</v>
          </cell>
        </row>
        <row r="75">
          <cell r="D75" t="str">
            <v>c</v>
          </cell>
        </row>
        <row r="76">
          <cell r="D76" t="str">
            <v>NA</v>
          </cell>
        </row>
        <row r="77">
          <cell r="D77" t="str">
            <v>nc</v>
          </cell>
        </row>
        <row r="78">
          <cell r="D78" t="str">
            <v>nc</v>
          </cell>
        </row>
        <row r="79">
          <cell r="D79" t="str">
            <v>nc</v>
          </cell>
        </row>
        <row r="80">
          <cell r="D80" t="str">
            <v>nc</v>
          </cell>
        </row>
        <row r="81">
          <cell r="D81" t="str">
            <v>nc</v>
          </cell>
        </row>
        <row r="82">
          <cell r="D82" t="str">
            <v>nc</v>
          </cell>
        </row>
        <row r="83">
          <cell r="D83" t="str">
            <v>nc</v>
          </cell>
        </row>
        <row r="84">
          <cell r="D84" t="str">
            <v>nc</v>
          </cell>
        </row>
        <row r="85">
          <cell r="D85" t="str">
            <v>nc</v>
          </cell>
        </row>
        <row r="86">
          <cell r="D86" t="str">
            <v>nc</v>
          </cell>
        </row>
        <row r="87">
          <cell r="D87" t="str">
            <v>nc</v>
          </cell>
        </row>
        <row r="88">
          <cell r="D88" t="str">
            <v>nc</v>
          </cell>
        </row>
        <row r="89">
          <cell r="D89" t="str">
            <v>nc</v>
          </cell>
        </row>
        <row r="90">
          <cell r="D90" t="str">
            <v>nc</v>
          </cell>
        </row>
        <row r="91">
          <cell r="D91" t="str">
            <v>nc</v>
          </cell>
        </row>
        <row r="92">
          <cell r="D92" t="str">
            <v>c</v>
          </cell>
        </row>
        <row r="93">
          <cell r="D93" t="str">
            <v>nc</v>
          </cell>
        </row>
        <row r="94">
          <cell r="D94" t="str">
            <v>nc</v>
          </cell>
        </row>
        <row r="95">
          <cell r="D95" t="str">
            <v>nc</v>
          </cell>
        </row>
        <row r="96">
          <cell r="D96" t="str">
            <v>NA</v>
          </cell>
        </row>
        <row r="97">
          <cell r="D97" t="str">
            <v>nc</v>
          </cell>
        </row>
        <row r="98">
          <cell r="D98" t="str">
            <v>nc</v>
          </cell>
        </row>
        <row r="99">
          <cell r="D99" t="str">
            <v>nc</v>
          </cell>
        </row>
        <row r="100">
          <cell r="D100" t="str">
            <v>nc</v>
          </cell>
        </row>
        <row r="101">
          <cell r="D101" t="str">
            <v>nc</v>
          </cell>
        </row>
        <row r="102">
          <cell r="D102" t="str">
            <v>nc</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Intro"/>
      <sheetName val="RBCs"/>
      <sheetName val="ExpFactors"/>
      <sheetName val="ChemData"/>
      <sheetName val="ToxData"/>
      <sheetName val="Transport"/>
      <sheetName val="Names"/>
      <sheetName val="Defaults"/>
      <sheetName val="Change Log"/>
    </sheetNames>
    <sheetDataSet>
      <sheetData sheetId="0" refreshError="1"/>
      <sheetData sheetId="1" refreshError="1"/>
      <sheetData sheetId="2" refreshError="1"/>
      <sheetData sheetId="3" refreshError="1"/>
      <sheetData sheetId="4">
        <row r="8">
          <cell r="B8" t="str">
            <v>CASn</v>
          </cell>
        </row>
        <row r="12">
          <cell r="B12" t="str">
            <v>83-32-9</v>
          </cell>
        </row>
        <row r="13">
          <cell r="B13" t="str">
            <v>107-13-1</v>
          </cell>
        </row>
        <row r="14">
          <cell r="B14" t="str">
            <v>309-00-2</v>
          </cell>
        </row>
        <row r="15">
          <cell r="B15" t="str">
            <v>120-12-7</v>
          </cell>
        </row>
        <row r="16">
          <cell r="B16" t="str">
            <v>7440-38-2</v>
          </cell>
        </row>
        <row r="17">
          <cell r="B17" t="str">
            <v>7440-39-3</v>
          </cell>
        </row>
        <row r="18">
          <cell r="B18" t="str">
            <v>56-55-3</v>
          </cell>
        </row>
        <row r="19">
          <cell r="B19" t="str">
            <v>71-43-2</v>
          </cell>
        </row>
        <row r="20">
          <cell r="B20" t="str">
            <v>92-87-5</v>
          </cell>
        </row>
        <row r="21">
          <cell r="B21" t="str">
            <v>50-32-8</v>
          </cell>
        </row>
        <row r="22">
          <cell r="B22" t="str">
            <v>205-99-2</v>
          </cell>
        </row>
        <row r="23">
          <cell r="B23" t="str">
            <v>207-08-9</v>
          </cell>
        </row>
        <row r="24">
          <cell r="B24" t="str">
            <v>7440-41-7</v>
          </cell>
        </row>
        <row r="25">
          <cell r="B25" t="str">
            <v>117-81-7</v>
          </cell>
        </row>
        <row r="26">
          <cell r="B26" t="str">
            <v>75-27-4</v>
          </cell>
        </row>
        <row r="27">
          <cell r="B27" t="str">
            <v>75-25-2</v>
          </cell>
        </row>
        <row r="28">
          <cell r="B28" t="str">
            <v>74-83-9</v>
          </cell>
        </row>
        <row r="29">
          <cell r="B29" t="str">
            <v>7440-43-9</v>
          </cell>
        </row>
        <row r="30">
          <cell r="B30" t="str">
            <v>56-23-5</v>
          </cell>
        </row>
        <row r="31">
          <cell r="B31" t="str">
            <v>108-90-7</v>
          </cell>
        </row>
        <row r="32">
          <cell r="B32" t="str">
            <v>124-48-1</v>
          </cell>
        </row>
        <row r="33">
          <cell r="B33" t="str">
            <v>75-00-3</v>
          </cell>
        </row>
        <row r="34">
          <cell r="B34" t="str">
            <v>67-66-3</v>
          </cell>
        </row>
        <row r="35">
          <cell r="B35" t="str">
            <v>74-87-3</v>
          </cell>
        </row>
        <row r="36">
          <cell r="B36" t="str">
            <v>12789-03-6</v>
          </cell>
        </row>
        <row r="37">
          <cell r="B37" t="str">
            <v>16065-83-1</v>
          </cell>
        </row>
        <row r="38">
          <cell r="B38" t="str">
            <v>18540-29-9</v>
          </cell>
        </row>
        <row r="39">
          <cell r="B39" t="str">
            <v>218-01-9</v>
          </cell>
        </row>
        <row r="40">
          <cell r="B40" t="str">
            <v>7440-50-8</v>
          </cell>
        </row>
        <row r="41">
          <cell r="B41" t="str">
            <v>74-90-8</v>
          </cell>
        </row>
        <row r="42">
          <cell r="B42" t="str">
            <v>72-54-8</v>
          </cell>
        </row>
        <row r="43">
          <cell r="B43" t="str">
            <v>72-55-9</v>
          </cell>
        </row>
        <row r="44">
          <cell r="B44" t="str">
            <v>50-29-3</v>
          </cell>
        </row>
        <row r="45">
          <cell r="B45" t="str">
            <v>53-70-3</v>
          </cell>
        </row>
        <row r="46">
          <cell r="B46" t="str">
            <v>95-50-1</v>
          </cell>
        </row>
        <row r="47">
          <cell r="B47" t="str">
            <v>106-46-7</v>
          </cell>
        </row>
        <row r="48">
          <cell r="B48" t="str">
            <v>91-94-1</v>
          </cell>
        </row>
        <row r="49">
          <cell r="B49" t="str">
            <v>75-34-3</v>
          </cell>
        </row>
        <row r="50">
          <cell r="B50" t="str">
            <v>75-35-4</v>
          </cell>
        </row>
        <row r="51">
          <cell r="B51" t="str">
            <v>156-59-2</v>
          </cell>
        </row>
        <row r="52">
          <cell r="B52" t="str">
            <v>156-60-5</v>
          </cell>
        </row>
        <row r="53">
          <cell r="B53" t="str">
            <v>111-44-4</v>
          </cell>
        </row>
        <row r="54">
          <cell r="B54" t="str">
            <v>75-09-2</v>
          </cell>
        </row>
        <row r="55">
          <cell r="B55" t="str">
            <v>94-75-7</v>
          </cell>
        </row>
        <row r="56">
          <cell r="B56" t="str">
            <v>60-57-1</v>
          </cell>
        </row>
        <row r="57">
          <cell r="B57" t="str">
            <v>606-20-2</v>
          </cell>
        </row>
        <row r="58">
          <cell r="B58" t="str">
            <v>621-64-7</v>
          </cell>
        </row>
        <row r="59">
          <cell r="B59" t="str">
            <v>123-91-1</v>
          </cell>
        </row>
        <row r="60">
          <cell r="B60" t="str">
            <v>86-30-6</v>
          </cell>
        </row>
        <row r="61">
          <cell r="B61" t="str">
            <v>106-93-4</v>
          </cell>
        </row>
        <row r="62">
          <cell r="B62" t="str">
            <v>107-06-2</v>
          </cell>
        </row>
        <row r="63">
          <cell r="B63" t="str">
            <v>115-29-7</v>
          </cell>
        </row>
        <row r="64">
          <cell r="B64" t="str">
            <v>72-20-8</v>
          </cell>
        </row>
        <row r="65">
          <cell r="B65" t="str">
            <v>100-41-4</v>
          </cell>
        </row>
        <row r="66">
          <cell r="B66" t="str">
            <v>206-44-0</v>
          </cell>
        </row>
        <row r="67">
          <cell r="B67" t="str">
            <v>86-73-7</v>
          </cell>
        </row>
        <row r="68">
          <cell r="B68" t="str">
            <v>50-00-0</v>
          </cell>
        </row>
        <row r="69">
          <cell r="B69" t="str">
            <v>76-44-8</v>
          </cell>
        </row>
        <row r="70">
          <cell r="B70" t="str">
            <v>1024-57-3</v>
          </cell>
        </row>
        <row r="71">
          <cell r="B71" t="str">
            <v>118-74-1</v>
          </cell>
        </row>
        <row r="72">
          <cell r="B72" t="str">
            <v>319-84-6</v>
          </cell>
        </row>
        <row r="73">
          <cell r="B73" t="str">
            <v>58-89-9</v>
          </cell>
        </row>
        <row r="74">
          <cell r="B74" t="str">
            <v>67-72-1</v>
          </cell>
        </row>
        <row r="75">
          <cell r="B75" t="str">
            <v>193-39-5</v>
          </cell>
        </row>
        <row r="76">
          <cell r="B76" t="str">
            <v>7439-92-1</v>
          </cell>
        </row>
        <row r="77">
          <cell r="B77" t="str">
            <v>7439-96-5</v>
          </cell>
        </row>
        <row r="78">
          <cell r="B78" t="str">
            <v>94-74-6</v>
          </cell>
        </row>
        <row r="79">
          <cell r="B79" t="str">
            <v>7439-97-6</v>
          </cell>
        </row>
        <row r="80">
          <cell r="B80" t="str">
            <v>1634-04-4</v>
          </cell>
        </row>
        <row r="81">
          <cell r="B81" t="str">
            <v>91-20-3</v>
          </cell>
        </row>
        <row r="82">
          <cell r="B82" t="str">
            <v>7440-02-0</v>
          </cell>
        </row>
        <row r="83">
          <cell r="B83" t="str">
            <v>87-86-5</v>
          </cell>
        </row>
        <row r="84">
          <cell r="B84" t="str">
            <v>11097-69-1</v>
          </cell>
        </row>
        <row r="85">
          <cell r="B85" t="str">
            <v>98-82-8</v>
          </cell>
        </row>
        <row r="86">
          <cell r="B86" t="str">
            <v>129-00-0</v>
          </cell>
        </row>
        <row r="87">
          <cell r="B87" t="str">
            <v>7440-22-4</v>
          </cell>
        </row>
        <row r="88">
          <cell r="B88" t="str">
            <v>100-42-5</v>
          </cell>
        </row>
        <row r="89">
          <cell r="B89" t="str">
            <v>1746-01-6</v>
          </cell>
        </row>
        <row r="90">
          <cell r="B90" t="str">
            <v>127-18-4</v>
          </cell>
        </row>
        <row r="91">
          <cell r="B91" t="str">
            <v>108-88-3</v>
          </cell>
        </row>
        <row r="92">
          <cell r="B92" t="str">
            <v>8001-35-2</v>
          </cell>
        </row>
        <row r="93">
          <cell r="B93" t="str">
            <v>76-13-1</v>
          </cell>
        </row>
        <row r="94">
          <cell r="B94" t="str">
            <v>71-55-6</v>
          </cell>
        </row>
        <row r="95">
          <cell r="B95" t="str">
            <v>79-00-5</v>
          </cell>
        </row>
        <row r="96">
          <cell r="B96" t="str">
            <v>79-01-6</v>
          </cell>
        </row>
        <row r="97">
          <cell r="B97" t="str">
            <v>75-69-4</v>
          </cell>
        </row>
        <row r="98">
          <cell r="B98" t="str">
            <v>88-06-2</v>
          </cell>
        </row>
        <row r="99">
          <cell r="B99" t="str">
            <v>95-63-6</v>
          </cell>
        </row>
        <row r="100">
          <cell r="B100" t="str">
            <v>108-67-8</v>
          </cell>
        </row>
        <row r="101">
          <cell r="B101" t="str">
            <v>75-01-4</v>
          </cell>
        </row>
        <row r="102">
          <cell r="B102" t="str">
            <v>1330-20-7</v>
          </cell>
        </row>
      </sheetData>
      <sheetData sheetId="5" refreshError="1"/>
      <sheetData sheetId="6" refreshError="1"/>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CHURCH Brian" id="{E89C0203-0872-4690-A04A-346DDB541B12}" userId="CHURCH Bria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Z618" dT="2025-08-14T21:55:35.66" personId="{E89C0203-0872-4690-A04A-346DDB541B12}" id="{0C17EE5D-D53F-43E4-A1CB-53912E2C48AD}">
    <text>flagged for being less than background</text>
  </threadedComment>
  <threadedComment ref="AA618" dT="2025-08-14T21:55:35.66" personId="{E89C0203-0872-4690-A04A-346DDB541B12}" id="{4918F120-FAE9-40B7-8590-1B302496C1F2}">
    <text>flagged for being less than background</text>
  </threadedComment>
</ThreadedComments>
</file>

<file path=xl/threadedComments/threadedComment2.xml><?xml version="1.0" encoding="utf-8"?>
<ThreadedComments xmlns="http://schemas.microsoft.com/office/spreadsheetml/2018/threadedcomments" xmlns:x="http://schemas.openxmlformats.org/spreadsheetml/2006/main">
  <threadedComment ref="C16" dT="2025-08-13T23:41:07.05" personId="{E89C0203-0872-4690-A04A-346DDB541B12}" id="{6E1F6DF7-CE58-4327-9CD8-23B45C92DA89}">
    <text>cancer and noncancer are the same for diet and water parameters, so just using this to enable lookup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773CD-2C25-494B-A9B4-46763655F264}">
  <dimension ref="A1"/>
  <sheetViews>
    <sheetView tabSelected="1" zoomScale="115" zoomScaleNormal="115" workbookViewId="0">
      <selection activeCell="O14" sqref="O14"/>
    </sheetView>
  </sheetViews>
  <sheetFormatPr defaultRowHeight="12" x14ac:dyDescent="0.2"/>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D9423-40CE-4AB6-9171-AE1888734814}">
  <dimension ref="A1:G66"/>
  <sheetViews>
    <sheetView workbookViewId="0">
      <selection activeCell="H15" sqref="H15"/>
    </sheetView>
  </sheetViews>
  <sheetFormatPr defaultRowHeight="12" x14ac:dyDescent="0.2"/>
  <cols>
    <col min="1" max="1" width="17.5703125" customWidth="1"/>
    <col min="2" max="2" width="29.140625" customWidth="1"/>
    <col min="3" max="3" width="5.85546875" bestFit="1" customWidth="1"/>
    <col min="4" max="4" width="11.28515625" bestFit="1" customWidth="1"/>
    <col min="5" max="5" width="17.28515625" bestFit="1" customWidth="1"/>
    <col min="6" max="6" width="15.42578125" bestFit="1" customWidth="1"/>
    <col min="7" max="7" width="27.85546875" bestFit="1" customWidth="1"/>
  </cols>
  <sheetData>
    <row r="1" spans="1:7" x14ac:dyDescent="0.2">
      <c r="C1" t="s">
        <v>1236</v>
      </c>
    </row>
    <row r="2" spans="1:7" x14ac:dyDescent="0.2">
      <c r="A2" t="s">
        <v>1237</v>
      </c>
    </row>
    <row r="4" spans="1:7" x14ac:dyDescent="0.2">
      <c r="A4" t="s">
        <v>475</v>
      </c>
      <c r="D4" t="s">
        <v>476</v>
      </c>
      <c r="G4" t="s">
        <v>477</v>
      </c>
    </row>
    <row r="5" spans="1:7" x14ac:dyDescent="0.2">
      <c r="D5" t="s">
        <v>53</v>
      </c>
      <c r="G5" t="s">
        <v>313</v>
      </c>
    </row>
    <row r="6" spans="1:7" x14ac:dyDescent="0.2">
      <c r="A6" t="s">
        <v>478</v>
      </c>
      <c r="D6" t="s">
        <v>479</v>
      </c>
      <c r="G6" t="s">
        <v>480</v>
      </c>
    </row>
    <row r="7" spans="1:7" x14ac:dyDescent="0.2">
      <c r="D7" t="s">
        <v>489</v>
      </c>
      <c r="G7" t="s">
        <v>490</v>
      </c>
    </row>
    <row r="8" spans="1:7" x14ac:dyDescent="0.2">
      <c r="A8" t="s">
        <v>481</v>
      </c>
      <c r="D8" t="s">
        <v>19</v>
      </c>
      <c r="E8" t="s">
        <v>16</v>
      </c>
      <c r="F8" t="s">
        <v>17</v>
      </c>
      <c r="G8" t="s">
        <v>482</v>
      </c>
    </row>
    <row r="9" spans="1:7" x14ac:dyDescent="0.2">
      <c r="A9" t="s">
        <v>483</v>
      </c>
      <c r="D9" t="s">
        <v>484</v>
      </c>
      <c r="E9" t="s">
        <v>484</v>
      </c>
      <c r="F9" t="s">
        <v>484</v>
      </c>
      <c r="G9" t="s">
        <v>485</v>
      </c>
    </row>
    <row r="10" spans="1:7" x14ac:dyDescent="0.2">
      <c r="A10" t="s">
        <v>486</v>
      </c>
      <c r="B10" t="s">
        <v>487</v>
      </c>
      <c r="C10" t="s">
        <v>23</v>
      </c>
    </row>
    <row r="11" spans="1:7" x14ac:dyDescent="0.2">
      <c r="A11" t="s">
        <v>492</v>
      </c>
      <c r="B11" t="s">
        <v>55</v>
      </c>
      <c r="C11" t="s">
        <v>56</v>
      </c>
      <c r="D11">
        <v>4</v>
      </c>
      <c r="E11">
        <v>40</v>
      </c>
      <c r="F11">
        <v>1100</v>
      </c>
      <c r="G11">
        <v>250</v>
      </c>
    </row>
    <row r="12" spans="1:7" x14ac:dyDescent="0.2">
      <c r="A12" t="s">
        <v>493</v>
      </c>
      <c r="B12" t="s">
        <v>428</v>
      </c>
      <c r="C12" t="s">
        <v>56</v>
      </c>
      <c r="D12">
        <v>0.13</v>
      </c>
      <c r="E12">
        <v>1.1000000000000001</v>
      </c>
      <c r="F12">
        <v>30</v>
      </c>
      <c r="G12">
        <v>3.5</v>
      </c>
    </row>
    <row r="13" spans="1:7" x14ac:dyDescent="0.2">
      <c r="A13" t="s">
        <v>495</v>
      </c>
      <c r="B13" t="s">
        <v>204</v>
      </c>
      <c r="C13" t="s">
        <v>205</v>
      </c>
      <c r="D13">
        <v>1.9</v>
      </c>
      <c r="E13">
        <v>15</v>
      </c>
      <c r="F13">
        <v>420</v>
      </c>
      <c r="G13">
        <v>6300</v>
      </c>
    </row>
    <row r="14" spans="1:7" x14ac:dyDescent="0.2">
      <c r="A14" t="s">
        <v>497</v>
      </c>
      <c r="B14" t="s">
        <v>231</v>
      </c>
      <c r="C14" t="s">
        <v>56</v>
      </c>
      <c r="D14">
        <v>21</v>
      </c>
      <c r="E14">
        <v>170</v>
      </c>
      <c r="F14">
        <v>4800</v>
      </c>
      <c r="G14">
        <v>280</v>
      </c>
    </row>
    <row r="15" spans="1:7" x14ac:dyDescent="0.2">
      <c r="A15" t="s">
        <v>498</v>
      </c>
      <c r="B15" t="s">
        <v>0</v>
      </c>
      <c r="C15" t="s">
        <v>56</v>
      </c>
      <c r="D15">
        <v>37</v>
      </c>
      <c r="E15">
        <v>380</v>
      </c>
      <c r="F15">
        <v>11000</v>
      </c>
      <c r="G15">
        <v>1800</v>
      </c>
    </row>
    <row r="16" spans="1:7" x14ac:dyDescent="0.2">
      <c r="A16" t="s">
        <v>499</v>
      </c>
      <c r="B16" t="s">
        <v>429</v>
      </c>
      <c r="C16" t="s">
        <v>205</v>
      </c>
      <c r="D16">
        <v>0.01</v>
      </c>
      <c r="E16">
        <v>8.2000000000000003E-2</v>
      </c>
      <c r="F16">
        <v>2.2999999999999998</v>
      </c>
      <c r="G16">
        <v>18</v>
      </c>
    </row>
    <row r="17" spans="1:7" x14ac:dyDescent="0.2">
      <c r="A17" t="s">
        <v>500</v>
      </c>
      <c r="B17" t="s">
        <v>234</v>
      </c>
      <c r="C17" t="s">
        <v>205</v>
      </c>
      <c r="D17">
        <v>2.1</v>
      </c>
      <c r="E17">
        <v>17</v>
      </c>
      <c r="F17">
        <v>490</v>
      </c>
    </row>
    <row r="18" spans="1:7" x14ac:dyDescent="0.2">
      <c r="A18" t="s">
        <v>501</v>
      </c>
      <c r="B18" t="s">
        <v>238</v>
      </c>
      <c r="C18" t="s">
        <v>205</v>
      </c>
      <c r="D18">
        <v>21</v>
      </c>
      <c r="E18">
        <v>170</v>
      </c>
      <c r="F18">
        <v>4900</v>
      </c>
    </row>
    <row r="19" spans="1:7" x14ac:dyDescent="0.2">
      <c r="A19" t="s">
        <v>502</v>
      </c>
      <c r="B19" t="s">
        <v>242</v>
      </c>
      <c r="C19" t="s">
        <v>205</v>
      </c>
      <c r="D19">
        <v>210</v>
      </c>
      <c r="E19">
        <v>1700</v>
      </c>
      <c r="F19">
        <v>49000</v>
      </c>
    </row>
    <row r="20" spans="1:7" x14ac:dyDescent="0.2">
      <c r="A20" t="s">
        <v>503</v>
      </c>
      <c r="B20" t="s">
        <v>430</v>
      </c>
      <c r="C20" t="s">
        <v>205</v>
      </c>
      <c r="D20">
        <v>6700</v>
      </c>
      <c r="E20">
        <v>170000</v>
      </c>
      <c r="F20">
        <v>4700000</v>
      </c>
      <c r="G20">
        <v>9412761567933980</v>
      </c>
    </row>
    <row r="21" spans="1:7" x14ac:dyDescent="0.2">
      <c r="A21" t="s">
        <v>504</v>
      </c>
      <c r="B21" t="s">
        <v>431</v>
      </c>
      <c r="C21" t="s">
        <v>205</v>
      </c>
      <c r="D21">
        <v>160</v>
      </c>
      <c r="E21">
        <v>1300</v>
      </c>
      <c r="F21">
        <v>37000</v>
      </c>
    </row>
    <row r="22" spans="1:7" x14ac:dyDescent="0.2">
      <c r="A22" t="s">
        <v>505</v>
      </c>
      <c r="B22" t="s">
        <v>72</v>
      </c>
      <c r="C22" t="s">
        <v>56</v>
      </c>
      <c r="D22">
        <v>15</v>
      </c>
      <c r="E22">
        <v>230</v>
      </c>
      <c r="F22">
        <v>6300</v>
      </c>
      <c r="G22">
        <v>450</v>
      </c>
    </row>
    <row r="23" spans="1:7" x14ac:dyDescent="0.2">
      <c r="A23" t="s">
        <v>506</v>
      </c>
      <c r="B23" t="s">
        <v>82</v>
      </c>
      <c r="C23" t="s">
        <v>56</v>
      </c>
      <c r="D23">
        <v>260</v>
      </c>
      <c r="E23">
        <v>2700</v>
      </c>
      <c r="F23">
        <v>74000</v>
      </c>
      <c r="G23">
        <v>14000</v>
      </c>
    </row>
    <row r="24" spans="1:7" x14ac:dyDescent="0.2">
      <c r="A24" t="s">
        <v>508</v>
      </c>
      <c r="B24" t="s">
        <v>209</v>
      </c>
      <c r="C24" t="s">
        <v>205</v>
      </c>
      <c r="D24">
        <v>9000</v>
      </c>
      <c r="E24">
        <v>220000</v>
      </c>
      <c r="F24">
        <v>6200000</v>
      </c>
      <c r="G24">
        <v>8557055970849073</v>
      </c>
    </row>
    <row r="25" spans="1:7" x14ac:dyDescent="0.2">
      <c r="A25" t="s">
        <v>509</v>
      </c>
      <c r="B25" t="s">
        <v>97</v>
      </c>
      <c r="C25" t="s">
        <v>56</v>
      </c>
      <c r="D25">
        <v>34</v>
      </c>
      <c r="E25">
        <v>320</v>
      </c>
      <c r="F25">
        <v>8900</v>
      </c>
      <c r="G25">
        <v>1800</v>
      </c>
    </row>
    <row r="26" spans="1:7" x14ac:dyDescent="0.2">
      <c r="A26" t="s">
        <v>511</v>
      </c>
      <c r="B26" t="s">
        <v>432</v>
      </c>
      <c r="C26" t="s">
        <v>56</v>
      </c>
      <c r="D26">
        <v>17</v>
      </c>
      <c r="E26">
        <v>210</v>
      </c>
      <c r="F26">
        <v>5800</v>
      </c>
      <c r="G26">
        <v>600</v>
      </c>
    </row>
    <row r="27" spans="1:7" x14ac:dyDescent="0.2">
      <c r="A27" t="s">
        <v>513</v>
      </c>
      <c r="B27" t="s">
        <v>118</v>
      </c>
      <c r="C27" t="s">
        <v>56</v>
      </c>
      <c r="D27">
        <v>26</v>
      </c>
      <c r="E27">
        <v>410</v>
      </c>
      <c r="F27">
        <v>11000</v>
      </c>
      <c r="G27">
        <v>720</v>
      </c>
    </row>
    <row r="28" spans="1:7" x14ac:dyDescent="0.2">
      <c r="A28" t="s">
        <v>515</v>
      </c>
      <c r="B28" t="s">
        <v>434</v>
      </c>
      <c r="C28" t="s">
        <v>56</v>
      </c>
      <c r="D28">
        <v>7.6</v>
      </c>
      <c r="E28">
        <v>62</v>
      </c>
      <c r="F28">
        <v>1700</v>
      </c>
      <c r="G28">
        <v>170</v>
      </c>
    </row>
    <row r="29" spans="1:7" x14ac:dyDescent="0.2">
      <c r="A29" t="s">
        <v>517</v>
      </c>
      <c r="B29" t="s">
        <v>435</v>
      </c>
      <c r="C29" t="s">
        <v>205</v>
      </c>
      <c r="D29">
        <v>6.3</v>
      </c>
      <c r="E29">
        <v>49</v>
      </c>
      <c r="F29">
        <v>1400</v>
      </c>
      <c r="G29">
        <v>9400</v>
      </c>
    </row>
    <row r="30" spans="1:7" x14ac:dyDescent="0.2">
      <c r="A30" t="s">
        <v>518</v>
      </c>
      <c r="B30" t="s">
        <v>8</v>
      </c>
      <c r="C30" t="s">
        <v>205</v>
      </c>
      <c r="D30">
        <v>290</v>
      </c>
      <c r="E30">
        <v>2400</v>
      </c>
      <c r="F30">
        <v>67000</v>
      </c>
    </row>
    <row r="31" spans="1:7" x14ac:dyDescent="0.2">
      <c r="A31" t="s">
        <v>521</v>
      </c>
      <c r="B31" t="s">
        <v>438</v>
      </c>
      <c r="C31" t="s">
        <v>205</v>
      </c>
      <c r="D31">
        <v>12</v>
      </c>
      <c r="E31">
        <v>94</v>
      </c>
      <c r="F31">
        <v>2600</v>
      </c>
      <c r="G31">
        <v>43</v>
      </c>
    </row>
    <row r="32" spans="1:7" x14ac:dyDescent="0.2">
      <c r="A32" t="s">
        <v>522</v>
      </c>
      <c r="B32" t="s">
        <v>439</v>
      </c>
      <c r="C32" t="s">
        <v>56</v>
      </c>
      <c r="D32">
        <v>8.1999999999999993</v>
      </c>
      <c r="E32">
        <v>66</v>
      </c>
      <c r="F32">
        <v>1800</v>
      </c>
      <c r="G32">
        <v>180</v>
      </c>
    </row>
    <row r="33" spans="1:7" x14ac:dyDescent="0.2">
      <c r="A33" t="s">
        <v>523</v>
      </c>
      <c r="B33" t="s">
        <v>440</v>
      </c>
      <c r="C33" t="s">
        <v>205</v>
      </c>
      <c r="D33">
        <v>8.5</v>
      </c>
      <c r="E33">
        <v>66</v>
      </c>
      <c r="F33">
        <v>1800</v>
      </c>
    </row>
    <row r="34" spans="1:7" x14ac:dyDescent="0.2">
      <c r="A34" t="s">
        <v>524</v>
      </c>
      <c r="B34" t="s">
        <v>249</v>
      </c>
      <c r="C34" t="s">
        <v>205</v>
      </c>
      <c r="D34">
        <v>2.1</v>
      </c>
      <c r="E34">
        <v>17</v>
      </c>
      <c r="F34">
        <v>490</v>
      </c>
    </row>
    <row r="35" spans="1:7" x14ac:dyDescent="0.2">
      <c r="A35" t="s">
        <v>526</v>
      </c>
      <c r="B35" t="s">
        <v>3</v>
      </c>
      <c r="C35" t="s">
        <v>56</v>
      </c>
      <c r="D35">
        <v>64</v>
      </c>
      <c r="E35">
        <v>1300</v>
      </c>
      <c r="F35">
        <v>36000</v>
      </c>
      <c r="G35">
        <v>1500</v>
      </c>
    </row>
    <row r="36" spans="1:7" x14ac:dyDescent="0.2">
      <c r="A36" t="s">
        <v>527</v>
      </c>
      <c r="B36" t="s">
        <v>441</v>
      </c>
      <c r="C36" t="s">
        <v>205</v>
      </c>
      <c r="D36">
        <v>5.0999999999999996</v>
      </c>
      <c r="E36">
        <v>42</v>
      </c>
      <c r="F36">
        <v>1200</v>
      </c>
    </row>
    <row r="37" spans="1:7" x14ac:dyDescent="0.2">
      <c r="A37" t="s">
        <v>528</v>
      </c>
      <c r="B37" t="s">
        <v>135</v>
      </c>
      <c r="C37" t="s">
        <v>56</v>
      </c>
      <c r="D37">
        <v>260</v>
      </c>
      <c r="E37">
        <v>3200</v>
      </c>
      <c r="F37">
        <v>89000</v>
      </c>
      <c r="G37">
        <v>10000</v>
      </c>
    </row>
    <row r="38" spans="1:7" x14ac:dyDescent="0.2">
      <c r="A38" t="s">
        <v>532</v>
      </c>
      <c r="B38" t="s">
        <v>442</v>
      </c>
      <c r="C38" t="s">
        <v>56</v>
      </c>
      <c r="D38">
        <v>1.3</v>
      </c>
      <c r="E38">
        <v>16</v>
      </c>
      <c r="F38">
        <v>450</v>
      </c>
      <c r="G38">
        <v>51</v>
      </c>
    </row>
    <row r="39" spans="1:7" x14ac:dyDescent="0.2">
      <c r="A39" t="s">
        <v>533</v>
      </c>
      <c r="B39" t="s">
        <v>443</v>
      </c>
      <c r="C39" t="s">
        <v>56</v>
      </c>
      <c r="D39">
        <v>1600</v>
      </c>
      <c r="E39">
        <v>12000</v>
      </c>
      <c r="F39">
        <v>340000</v>
      </c>
      <c r="G39">
        <v>640000</v>
      </c>
    </row>
    <row r="40" spans="1:7" x14ac:dyDescent="0.2">
      <c r="A40" t="s">
        <v>535</v>
      </c>
      <c r="B40" t="s">
        <v>445</v>
      </c>
      <c r="C40" t="s">
        <v>205</v>
      </c>
      <c r="D40">
        <v>0.14000000000000001</v>
      </c>
      <c r="E40">
        <v>1.2</v>
      </c>
      <c r="F40">
        <v>33</v>
      </c>
      <c r="G40">
        <v>6.6</v>
      </c>
    </row>
    <row r="41" spans="1:7" x14ac:dyDescent="0.2">
      <c r="A41" t="s">
        <v>536</v>
      </c>
      <c r="B41" t="s">
        <v>446</v>
      </c>
      <c r="C41" t="s">
        <v>205</v>
      </c>
      <c r="D41">
        <v>1.5</v>
      </c>
      <c r="E41">
        <v>13</v>
      </c>
      <c r="F41">
        <v>350</v>
      </c>
      <c r="G41">
        <v>1400</v>
      </c>
    </row>
    <row r="42" spans="1:7" x14ac:dyDescent="0.2">
      <c r="A42" t="s">
        <v>537</v>
      </c>
      <c r="B42" t="s">
        <v>447</v>
      </c>
      <c r="C42" t="s">
        <v>205</v>
      </c>
      <c r="D42">
        <v>0.33</v>
      </c>
      <c r="E42">
        <v>2.7</v>
      </c>
      <c r="F42">
        <v>74</v>
      </c>
      <c r="G42">
        <v>370</v>
      </c>
    </row>
    <row r="43" spans="1:7" x14ac:dyDescent="0.2">
      <c r="A43" t="s">
        <v>538</v>
      </c>
      <c r="B43" t="s">
        <v>448</v>
      </c>
      <c r="C43" t="s">
        <v>56</v>
      </c>
      <c r="D43">
        <v>24</v>
      </c>
      <c r="E43">
        <v>210</v>
      </c>
      <c r="F43">
        <v>5900</v>
      </c>
      <c r="G43">
        <v>3400</v>
      </c>
    </row>
    <row r="44" spans="1:7" x14ac:dyDescent="0.2">
      <c r="A44" t="s">
        <v>539</v>
      </c>
      <c r="B44" t="s">
        <v>449</v>
      </c>
      <c r="C44" t="s">
        <v>205</v>
      </c>
      <c r="D44">
        <v>470</v>
      </c>
      <c r="E44">
        <v>3800</v>
      </c>
      <c r="F44">
        <v>110000</v>
      </c>
      <c r="G44">
        <v>56000</v>
      </c>
    </row>
    <row r="45" spans="1:7" x14ac:dyDescent="0.2">
      <c r="A45" t="s">
        <v>540</v>
      </c>
      <c r="B45" t="s">
        <v>450</v>
      </c>
      <c r="C45" t="s">
        <v>56</v>
      </c>
      <c r="D45">
        <v>0.73</v>
      </c>
      <c r="E45">
        <v>9</v>
      </c>
      <c r="F45">
        <v>250</v>
      </c>
      <c r="G45">
        <v>28</v>
      </c>
    </row>
    <row r="46" spans="1:7" x14ac:dyDescent="0.2">
      <c r="A46" t="s">
        <v>541</v>
      </c>
      <c r="B46" t="s">
        <v>451</v>
      </c>
      <c r="C46" t="s">
        <v>56</v>
      </c>
      <c r="D46">
        <v>16</v>
      </c>
      <c r="E46">
        <v>200</v>
      </c>
      <c r="F46">
        <v>5600</v>
      </c>
      <c r="G46">
        <v>630</v>
      </c>
    </row>
    <row r="47" spans="1:7" x14ac:dyDescent="0.2">
      <c r="A47" t="s">
        <v>544</v>
      </c>
      <c r="B47" t="s">
        <v>6</v>
      </c>
      <c r="C47" t="s">
        <v>56</v>
      </c>
      <c r="D47">
        <v>150</v>
      </c>
      <c r="E47">
        <v>1700</v>
      </c>
      <c r="F47">
        <v>49000</v>
      </c>
      <c r="G47">
        <v>4500</v>
      </c>
    </row>
    <row r="48" spans="1:7" x14ac:dyDescent="0.2">
      <c r="A48" t="s">
        <v>547</v>
      </c>
      <c r="B48" t="s">
        <v>454</v>
      </c>
      <c r="C48" t="s">
        <v>56</v>
      </c>
      <c r="D48">
        <v>64</v>
      </c>
      <c r="E48">
        <v>1600</v>
      </c>
      <c r="F48">
        <v>44000</v>
      </c>
      <c r="G48">
        <v>1300</v>
      </c>
    </row>
    <row r="49" spans="1:7" x14ac:dyDescent="0.2">
      <c r="A49" t="s">
        <v>548</v>
      </c>
      <c r="B49" t="s">
        <v>455</v>
      </c>
      <c r="C49" t="s">
        <v>56</v>
      </c>
      <c r="D49">
        <v>0.45</v>
      </c>
      <c r="E49">
        <v>4</v>
      </c>
      <c r="F49">
        <v>110</v>
      </c>
      <c r="G49">
        <v>9.5</v>
      </c>
    </row>
    <row r="50" spans="1:7" x14ac:dyDescent="0.2">
      <c r="A50" t="s">
        <v>549</v>
      </c>
      <c r="B50" t="s">
        <v>456</v>
      </c>
      <c r="C50" t="s">
        <v>56</v>
      </c>
      <c r="D50">
        <v>0.24</v>
      </c>
      <c r="E50">
        <v>2</v>
      </c>
      <c r="F50">
        <v>56</v>
      </c>
      <c r="G50">
        <v>2.2999999999999998</v>
      </c>
    </row>
    <row r="51" spans="1:7" x14ac:dyDescent="0.2">
      <c r="A51" t="s">
        <v>550</v>
      </c>
      <c r="B51" t="s">
        <v>457</v>
      </c>
      <c r="C51" t="s">
        <v>56</v>
      </c>
      <c r="D51">
        <v>0.93</v>
      </c>
      <c r="E51">
        <v>11</v>
      </c>
      <c r="F51">
        <v>320</v>
      </c>
      <c r="G51">
        <v>37</v>
      </c>
    </row>
    <row r="52" spans="1:7" x14ac:dyDescent="0.2">
      <c r="A52" t="s">
        <v>551</v>
      </c>
      <c r="B52" t="s">
        <v>458</v>
      </c>
      <c r="C52" t="s">
        <v>205</v>
      </c>
      <c r="D52">
        <v>0.36</v>
      </c>
      <c r="E52">
        <v>3</v>
      </c>
      <c r="F52">
        <v>83</v>
      </c>
      <c r="G52">
        <v>30</v>
      </c>
    </row>
    <row r="53" spans="1:7" x14ac:dyDescent="0.2">
      <c r="A53" t="s">
        <v>552</v>
      </c>
      <c r="B53" t="s">
        <v>459</v>
      </c>
      <c r="C53" t="s">
        <v>205</v>
      </c>
      <c r="D53">
        <v>2.1</v>
      </c>
      <c r="E53">
        <v>17</v>
      </c>
      <c r="F53">
        <v>470</v>
      </c>
      <c r="G53">
        <v>190</v>
      </c>
    </row>
    <row r="54" spans="1:7" x14ac:dyDescent="0.2">
      <c r="A54" t="s">
        <v>553</v>
      </c>
      <c r="B54" t="s">
        <v>460</v>
      </c>
      <c r="C54" t="s">
        <v>56</v>
      </c>
      <c r="D54">
        <v>32</v>
      </c>
      <c r="E54">
        <v>370</v>
      </c>
      <c r="F54">
        <v>10000</v>
      </c>
      <c r="G54">
        <v>980</v>
      </c>
    </row>
    <row r="55" spans="1:7" x14ac:dyDescent="0.2">
      <c r="A55" t="s">
        <v>554</v>
      </c>
      <c r="B55" t="s">
        <v>256</v>
      </c>
      <c r="C55" t="s">
        <v>205</v>
      </c>
      <c r="D55">
        <v>2.9</v>
      </c>
      <c r="E55">
        <v>24</v>
      </c>
      <c r="F55">
        <v>670</v>
      </c>
    </row>
    <row r="56" spans="1:7" x14ac:dyDescent="0.2">
      <c r="A56" t="s">
        <v>559</v>
      </c>
      <c r="B56" t="s">
        <v>164</v>
      </c>
      <c r="C56" t="s">
        <v>56</v>
      </c>
      <c r="D56">
        <v>1100</v>
      </c>
      <c r="E56">
        <v>12000</v>
      </c>
      <c r="F56">
        <v>320000</v>
      </c>
      <c r="G56">
        <v>62000</v>
      </c>
    </row>
    <row r="57" spans="1:7" x14ac:dyDescent="0.2">
      <c r="A57" t="s">
        <v>560</v>
      </c>
      <c r="B57" t="s">
        <v>7</v>
      </c>
      <c r="C57" t="s">
        <v>56</v>
      </c>
      <c r="D57">
        <v>23</v>
      </c>
      <c r="E57">
        <v>580</v>
      </c>
      <c r="F57">
        <v>16000</v>
      </c>
      <c r="G57">
        <v>500</v>
      </c>
    </row>
    <row r="58" spans="1:7" x14ac:dyDescent="0.2">
      <c r="A58" t="s">
        <v>561</v>
      </c>
      <c r="B58" t="s">
        <v>463</v>
      </c>
      <c r="C58" t="s">
        <v>205</v>
      </c>
      <c r="D58">
        <v>62000</v>
      </c>
      <c r="E58">
        <v>1600000</v>
      </c>
      <c r="F58">
        <v>43238458.813212</v>
      </c>
      <c r="G58">
        <v>4.7063807839669896E+16</v>
      </c>
    </row>
    <row r="59" spans="1:7" x14ac:dyDescent="0.2">
      <c r="A59" t="s">
        <v>562</v>
      </c>
      <c r="B59" t="s">
        <v>464</v>
      </c>
      <c r="C59" t="s">
        <v>205</v>
      </c>
      <c r="D59">
        <v>4</v>
      </c>
      <c r="E59">
        <v>34</v>
      </c>
      <c r="F59">
        <v>960</v>
      </c>
      <c r="G59">
        <v>17</v>
      </c>
    </row>
    <row r="60" spans="1:7" x14ac:dyDescent="0.2">
      <c r="A60" t="s">
        <v>563</v>
      </c>
      <c r="B60" t="s">
        <v>465</v>
      </c>
      <c r="C60" t="s">
        <v>56</v>
      </c>
      <c r="D60">
        <v>0.74</v>
      </c>
      <c r="E60">
        <v>8.4</v>
      </c>
      <c r="F60">
        <v>230</v>
      </c>
      <c r="G60">
        <v>30</v>
      </c>
    </row>
    <row r="61" spans="1:7" x14ac:dyDescent="0.2">
      <c r="A61" t="s">
        <v>568</v>
      </c>
      <c r="B61" t="s">
        <v>467</v>
      </c>
      <c r="C61" t="s">
        <v>56</v>
      </c>
      <c r="D61">
        <v>1.5999999999999999E-5</v>
      </c>
      <c r="E61">
        <v>1.7000000000000001E-4</v>
      </c>
      <c r="F61">
        <v>4.7999999999999996E-3</v>
      </c>
      <c r="G61">
        <v>4.4999999999999999E-4</v>
      </c>
    </row>
    <row r="62" spans="1:7" x14ac:dyDescent="0.2">
      <c r="A62" t="s">
        <v>569</v>
      </c>
      <c r="B62" t="s">
        <v>9</v>
      </c>
      <c r="C62" t="s">
        <v>56</v>
      </c>
      <c r="D62">
        <v>1000</v>
      </c>
      <c r="E62">
        <v>10000</v>
      </c>
      <c r="F62">
        <v>280000</v>
      </c>
      <c r="G62">
        <v>34000</v>
      </c>
    </row>
    <row r="63" spans="1:7" x14ac:dyDescent="0.2">
      <c r="A63" t="s">
        <v>571</v>
      </c>
      <c r="B63" t="s">
        <v>468</v>
      </c>
      <c r="C63" t="s">
        <v>205</v>
      </c>
      <c r="D63">
        <v>2.1</v>
      </c>
      <c r="E63">
        <v>17</v>
      </c>
      <c r="F63">
        <v>470</v>
      </c>
      <c r="G63">
        <v>77</v>
      </c>
    </row>
    <row r="64" spans="1:7" x14ac:dyDescent="0.2">
      <c r="A64" t="s">
        <v>574</v>
      </c>
      <c r="B64" t="s">
        <v>180</v>
      </c>
      <c r="C64" t="s">
        <v>56</v>
      </c>
      <c r="D64">
        <v>26</v>
      </c>
      <c r="E64">
        <v>320</v>
      </c>
      <c r="F64">
        <v>8900</v>
      </c>
      <c r="G64">
        <v>1000</v>
      </c>
    </row>
    <row r="65" spans="1:7" x14ac:dyDescent="0.2">
      <c r="A65" t="s">
        <v>577</v>
      </c>
      <c r="B65" t="s">
        <v>471</v>
      </c>
      <c r="C65" t="s">
        <v>205</v>
      </c>
      <c r="D65">
        <v>210</v>
      </c>
      <c r="E65">
        <v>1700</v>
      </c>
      <c r="F65">
        <v>47000</v>
      </c>
      <c r="G65">
        <v>11000</v>
      </c>
    </row>
    <row r="66" spans="1:7" x14ac:dyDescent="0.2">
      <c r="A66" t="s">
        <v>580</v>
      </c>
      <c r="B66" t="s">
        <v>196</v>
      </c>
      <c r="C66" t="s">
        <v>56</v>
      </c>
      <c r="D66">
        <v>4.4000000000000004</v>
      </c>
      <c r="E66">
        <v>34</v>
      </c>
      <c r="F66">
        <v>950</v>
      </c>
      <c r="G66">
        <v>1300</v>
      </c>
    </row>
  </sheetData>
  <autoFilter ref="A10:H66" xr:uid="{C95D9423-40CE-4AB6-9171-AE188873481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BDD8-A4DE-4F75-81CF-650FBD598E64}">
  <dimension ref="A1:G84"/>
  <sheetViews>
    <sheetView workbookViewId="0">
      <selection activeCell="L29" sqref="L29"/>
    </sheetView>
  </sheetViews>
  <sheetFormatPr defaultRowHeight="12" x14ac:dyDescent="0.2"/>
  <cols>
    <col min="1" max="1" width="31.7109375" bestFit="1" customWidth="1"/>
    <col min="2" max="2" width="40" bestFit="1" customWidth="1"/>
    <col min="3" max="3" width="5.85546875" bestFit="1" customWidth="1"/>
    <col min="4" max="4" width="11.28515625" bestFit="1" customWidth="1"/>
    <col min="5" max="5" width="17.28515625" bestFit="1" customWidth="1"/>
    <col min="6" max="6" width="15.42578125" bestFit="1" customWidth="1"/>
    <col min="7" max="7" width="27.85546875" bestFit="1" customWidth="1"/>
  </cols>
  <sheetData>
    <row r="1" spans="1:7" x14ac:dyDescent="0.2">
      <c r="A1" t="s">
        <v>475</v>
      </c>
      <c r="D1" t="s">
        <v>476</v>
      </c>
      <c r="G1" t="s">
        <v>477</v>
      </c>
    </row>
    <row r="2" spans="1:7" x14ac:dyDescent="0.2">
      <c r="D2" t="s">
        <v>53</v>
      </c>
      <c r="G2" t="s">
        <v>313</v>
      </c>
    </row>
    <row r="3" spans="1:7" x14ac:dyDescent="0.2">
      <c r="A3" t="s">
        <v>478</v>
      </c>
      <c r="D3" t="s">
        <v>479</v>
      </c>
      <c r="G3" t="s">
        <v>480</v>
      </c>
    </row>
    <row r="4" spans="1:7" x14ac:dyDescent="0.2">
      <c r="D4" t="s">
        <v>489</v>
      </c>
      <c r="G4" t="s">
        <v>490</v>
      </c>
    </row>
    <row r="5" spans="1:7" x14ac:dyDescent="0.2">
      <c r="A5" t="s">
        <v>481</v>
      </c>
      <c r="D5" t="s">
        <v>19</v>
      </c>
      <c r="E5" t="s">
        <v>16</v>
      </c>
      <c r="F5" t="s">
        <v>17</v>
      </c>
      <c r="G5" t="s">
        <v>482</v>
      </c>
    </row>
    <row r="6" spans="1:7" x14ac:dyDescent="0.2">
      <c r="A6" t="s">
        <v>483</v>
      </c>
      <c r="D6" t="s">
        <v>484</v>
      </c>
      <c r="E6" t="s">
        <v>484</v>
      </c>
      <c r="F6" t="s">
        <v>484</v>
      </c>
      <c r="G6" t="s">
        <v>485</v>
      </c>
    </row>
    <row r="7" spans="1:7" x14ac:dyDescent="0.2">
      <c r="A7" t="s">
        <v>486</v>
      </c>
      <c r="B7" t="s">
        <v>487</v>
      </c>
      <c r="C7" t="s">
        <v>23</v>
      </c>
    </row>
    <row r="8" spans="1:7" x14ac:dyDescent="0.2">
      <c r="A8" t="s">
        <v>491</v>
      </c>
      <c r="B8" t="s">
        <v>4</v>
      </c>
      <c r="C8" t="s">
        <v>87</v>
      </c>
      <c r="D8">
        <v>70000</v>
      </c>
      <c r="E8">
        <v>21000</v>
      </c>
      <c r="F8">
        <v>590000</v>
      </c>
      <c r="G8">
        <v>54000</v>
      </c>
    </row>
    <row r="9" spans="1:7" x14ac:dyDescent="0.2">
      <c r="A9" t="s">
        <v>492</v>
      </c>
      <c r="B9" t="s">
        <v>55</v>
      </c>
      <c r="C9" t="s">
        <v>87</v>
      </c>
      <c r="D9">
        <v>550</v>
      </c>
      <c r="E9">
        <v>540</v>
      </c>
      <c r="F9">
        <v>15000</v>
      </c>
      <c r="G9">
        <v>490</v>
      </c>
    </row>
    <row r="10" spans="1:7" x14ac:dyDescent="0.2">
      <c r="A10" t="s">
        <v>493</v>
      </c>
      <c r="B10" t="s">
        <v>428</v>
      </c>
      <c r="C10" t="s">
        <v>87</v>
      </c>
      <c r="D10">
        <v>25</v>
      </c>
      <c r="E10">
        <v>8</v>
      </c>
      <c r="F10">
        <v>220</v>
      </c>
      <c r="G10">
        <v>2.4333333333333334E+17</v>
      </c>
    </row>
    <row r="11" spans="1:7" x14ac:dyDescent="0.2">
      <c r="A11" t="s">
        <v>494</v>
      </c>
      <c r="B11" t="s">
        <v>223</v>
      </c>
      <c r="C11" t="s">
        <v>87</v>
      </c>
      <c r="D11">
        <v>350000</v>
      </c>
      <c r="E11">
        <v>110000</v>
      </c>
      <c r="F11">
        <v>2900000</v>
      </c>
      <c r="G11">
        <v>130000</v>
      </c>
    </row>
    <row r="12" spans="1:7" x14ac:dyDescent="0.2">
      <c r="A12" t="s">
        <v>495</v>
      </c>
      <c r="B12" t="s">
        <v>204</v>
      </c>
      <c r="C12" t="s">
        <v>208</v>
      </c>
      <c r="D12">
        <v>310</v>
      </c>
      <c r="E12">
        <v>97</v>
      </c>
      <c r="F12">
        <v>2700</v>
      </c>
      <c r="G12">
        <v>40000</v>
      </c>
    </row>
    <row r="13" spans="1:7" x14ac:dyDescent="0.2">
      <c r="A13" t="s">
        <v>496</v>
      </c>
      <c r="B13" t="s">
        <v>207</v>
      </c>
      <c r="C13" t="s">
        <v>208</v>
      </c>
      <c r="D13">
        <v>220000</v>
      </c>
      <c r="E13">
        <v>69000</v>
      </c>
      <c r="F13">
        <v>1900000</v>
      </c>
      <c r="G13">
        <v>26893604.479811374</v>
      </c>
    </row>
    <row r="14" spans="1:7" x14ac:dyDescent="0.2">
      <c r="A14" t="s">
        <v>498</v>
      </c>
      <c r="B14" t="s">
        <v>0</v>
      </c>
      <c r="C14" t="s">
        <v>87</v>
      </c>
      <c r="D14">
        <v>3000</v>
      </c>
      <c r="E14">
        <v>1200</v>
      </c>
      <c r="F14">
        <v>34000</v>
      </c>
      <c r="G14">
        <v>5800</v>
      </c>
    </row>
    <row r="15" spans="1:7" x14ac:dyDescent="0.2">
      <c r="A15" t="s">
        <v>499</v>
      </c>
      <c r="B15" t="s">
        <v>429</v>
      </c>
      <c r="C15" t="s">
        <v>208</v>
      </c>
      <c r="D15">
        <v>2500</v>
      </c>
      <c r="E15">
        <v>800</v>
      </c>
      <c r="F15">
        <v>22000</v>
      </c>
      <c r="G15">
        <v>170000</v>
      </c>
    </row>
    <row r="16" spans="1:7" x14ac:dyDescent="0.2">
      <c r="A16" t="s">
        <v>500</v>
      </c>
      <c r="B16" t="s">
        <v>234</v>
      </c>
      <c r="C16" t="s">
        <v>208</v>
      </c>
      <c r="D16">
        <v>220</v>
      </c>
      <c r="E16">
        <v>74</v>
      </c>
      <c r="F16">
        <v>2100</v>
      </c>
    </row>
    <row r="17" spans="1:7" x14ac:dyDescent="0.2">
      <c r="A17" t="s">
        <v>503</v>
      </c>
      <c r="B17" t="s">
        <v>430</v>
      </c>
      <c r="C17" t="s">
        <v>208</v>
      </c>
      <c r="D17">
        <v>2300</v>
      </c>
      <c r="E17">
        <v>700</v>
      </c>
      <c r="F17">
        <v>19000</v>
      </c>
      <c r="G17">
        <v>270000</v>
      </c>
    </row>
    <row r="18" spans="1:7" x14ac:dyDescent="0.2">
      <c r="A18" t="s">
        <v>504</v>
      </c>
      <c r="B18" t="s">
        <v>431</v>
      </c>
      <c r="C18" t="s">
        <v>208</v>
      </c>
      <c r="D18">
        <v>16000</v>
      </c>
      <c r="E18">
        <v>5400</v>
      </c>
      <c r="F18">
        <v>150000</v>
      </c>
    </row>
    <row r="19" spans="1:7" x14ac:dyDescent="0.2">
      <c r="A19" t="s">
        <v>505</v>
      </c>
      <c r="B19" t="s">
        <v>72</v>
      </c>
      <c r="C19" t="s">
        <v>87</v>
      </c>
      <c r="D19">
        <v>23000</v>
      </c>
      <c r="E19">
        <v>7100</v>
      </c>
      <c r="F19">
        <v>200000</v>
      </c>
      <c r="G19">
        <v>320000</v>
      </c>
    </row>
    <row r="20" spans="1:7" x14ac:dyDescent="0.2">
      <c r="A20" t="s">
        <v>506</v>
      </c>
      <c r="B20" t="s">
        <v>82</v>
      </c>
      <c r="C20" t="s">
        <v>87</v>
      </c>
      <c r="D20">
        <v>23000</v>
      </c>
      <c r="E20">
        <v>7100</v>
      </c>
      <c r="F20">
        <v>200000</v>
      </c>
      <c r="G20">
        <v>370000</v>
      </c>
    </row>
    <row r="21" spans="1:7" x14ac:dyDescent="0.2">
      <c r="A21" t="s">
        <v>507</v>
      </c>
      <c r="B21" t="s">
        <v>86</v>
      </c>
      <c r="C21" t="s">
        <v>87</v>
      </c>
      <c r="D21">
        <v>750</v>
      </c>
      <c r="E21">
        <v>370</v>
      </c>
      <c r="F21">
        <v>10000</v>
      </c>
      <c r="G21">
        <v>1200</v>
      </c>
    </row>
    <row r="22" spans="1:7" x14ac:dyDescent="0.2">
      <c r="A22" t="s">
        <v>508</v>
      </c>
      <c r="B22" t="s">
        <v>209</v>
      </c>
      <c r="C22" t="s">
        <v>208</v>
      </c>
      <c r="D22">
        <v>1100</v>
      </c>
      <c r="E22">
        <v>350</v>
      </c>
      <c r="F22">
        <v>9700</v>
      </c>
      <c r="G22">
        <v>120000</v>
      </c>
    </row>
    <row r="23" spans="1:7" x14ac:dyDescent="0.2">
      <c r="A23" t="s">
        <v>509</v>
      </c>
      <c r="B23" t="s">
        <v>97</v>
      </c>
      <c r="C23" t="s">
        <v>87</v>
      </c>
      <c r="D23">
        <v>4000</v>
      </c>
      <c r="E23">
        <v>1300</v>
      </c>
      <c r="F23">
        <v>37000</v>
      </c>
      <c r="G23">
        <v>11000</v>
      </c>
    </row>
    <row r="24" spans="1:7" x14ac:dyDescent="0.2">
      <c r="A24" t="s">
        <v>510</v>
      </c>
      <c r="B24" t="s">
        <v>101</v>
      </c>
      <c r="C24" t="s">
        <v>87</v>
      </c>
      <c r="D24">
        <v>8700</v>
      </c>
      <c r="E24">
        <v>4700</v>
      </c>
      <c r="F24">
        <v>130000</v>
      </c>
      <c r="G24">
        <v>10000</v>
      </c>
    </row>
    <row r="25" spans="1:7" x14ac:dyDescent="0.2">
      <c r="A25" t="s">
        <v>511</v>
      </c>
      <c r="B25" t="s">
        <v>432</v>
      </c>
      <c r="C25" t="s">
        <v>87</v>
      </c>
      <c r="D25">
        <v>23000</v>
      </c>
      <c r="E25">
        <v>7100</v>
      </c>
      <c r="F25">
        <v>200000</v>
      </c>
      <c r="G25">
        <v>340000</v>
      </c>
    </row>
    <row r="26" spans="1:7" x14ac:dyDescent="0.2">
      <c r="A26" t="s">
        <v>512</v>
      </c>
      <c r="B26" t="s">
        <v>433</v>
      </c>
      <c r="C26" t="s">
        <v>87</v>
      </c>
      <c r="D26">
        <v>2800000</v>
      </c>
      <c r="E26">
        <v>2800000</v>
      </c>
      <c r="F26">
        <v>77651680.234680817</v>
      </c>
      <c r="G26">
        <v>2400000</v>
      </c>
    </row>
    <row r="27" spans="1:7" x14ac:dyDescent="0.2">
      <c r="A27" t="s">
        <v>513</v>
      </c>
      <c r="B27" t="s">
        <v>118</v>
      </c>
      <c r="C27" t="s">
        <v>87</v>
      </c>
      <c r="D27">
        <v>8200</v>
      </c>
      <c r="E27">
        <v>3100</v>
      </c>
      <c r="F27">
        <v>87000</v>
      </c>
      <c r="G27">
        <v>20000</v>
      </c>
    </row>
    <row r="28" spans="1:7" x14ac:dyDescent="0.2">
      <c r="A28" t="s">
        <v>514</v>
      </c>
      <c r="B28" t="s">
        <v>121</v>
      </c>
      <c r="C28" t="s">
        <v>87</v>
      </c>
      <c r="D28">
        <v>25000</v>
      </c>
      <c r="E28">
        <v>25000</v>
      </c>
      <c r="F28">
        <v>700000</v>
      </c>
      <c r="G28">
        <v>22000</v>
      </c>
    </row>
    <row r="29" spans="1:7" x14ac:dyDescent="0.2">
      <c r="A29" t="s">
        <v>515</v>
      </c>
      <c r="B29" t="s">
        <v>434</v>
      </c>
      <c r="C29" t="s">
        <v>87</v>
      </c>
      <c r="D29">
        <v>440</v>
      </c>
      <c r="E29">
        <v>150</v>
      </c>
      <c r="F29">
        <v>4200</v>
      </c>
      <c r="G29">
        <v>170</v>
      </c>
    </row>
    <row r="30" spans="1:7" x14ac:dyDescent="0.2">
      <c r="A30" t="s">
        <v>516</v>
      </c>
      <c r="B30" t="s">
        <v>210</v>
      </c>
      <c r="C30" t="s">
        <v>208</v>
      </c>
      <c r="D30">
        <v>1700000</v>
      </c>
      <c r="E30">
        <v>530000</v>
      </c>
      <c r="F30">
        <v>14700340.111499056</v>
      </c>
      <c r="G30">
        <v>201702033.59858531</v>
      </c>
    </row>
    <row r="31" spans="1:7" x14ac:dyDescent="0.2">
      <c r="A31" t="s">
        <v>517</v>
      </c>
      <c r="B31" t="s">
        <v>435</v>
      </c>
      <c r="C31" t="s">
        <v>208</v>
      </c>
      <c r="D31">
        <v>3500</v>
      </c>
      <c r="E31">
        <v>1100</v>
      </c>
      <c r="F31">
        <v>29000</v>
      </c>
      <c r="G31">
        <v>200000</v>
      </c>
    </row>
    <row r="32" spans="1:7" x14ac:dyDescent="0.2">
      <c r="A32" t="s">
        <v>519</v>
      </c>
      <c r="B32" t="s">
        <v>436</v>
      </c>
      <c r="C32" t="s">
        <v>208</v>
      </c>
      <c r="D32">
        <v>47000</v>
      </c>
      <c r="E32">
        <v>14000</v>
      </c>
      <c r="F32">
        <v>390000</v>
      </c>
      <c r="G32">
        <v>5400000</v>
      </c>
    </row>
    <row r="33" spans="1:7" x14ac:dyDescent="0.2">
      <c r="A33" t="s">
        <v>520</v>
      </c>
      <c r="B33" t="s">
        <v>437</v>
      </c>
      <c r="C33" t="s">
        <v>87</v>
      </c>
      <c r="D33">
        <v>170</v>
      </c>
      <c r="E33">
        <v>110</v>
      </c>
      <c r="F33">
        <v>3000</v>
      </c>
      <c r="G33">
        <v>190</v>
      </c>
    </row>
    <row r="34" spans="1:7" x14ac:dyDescent="0.2">
      <c r="A34" t="s">
        <v>521</v>
      </c>
      <c r="B34" t="s">
        <v>438</v>
      </c>
      <c r="C34" t="s">
        <v>208</v>
      </c>
      <c r="D34">
        <v>31</v>
      </c>
      <c r="E34">
        <v>9.6999999999999993</v>
      </c>
      <c r="F34">
        <v>270</v>
      </c>
      <c r="G34">
        <v>4.4000000000000004</v>
      </c>
    </row>
    <row r="35" spans="1:7" x14ac:dyDescent="0.2">
      <c r="A35" t="s">
        <v>523</v>
      </c>
      <c r="B35" t="s">
        <v>440</v>
      </c>
      <c r="C35" t="s">
        <v>208</v>
      </c>
      <c r="D35">
        <v>520</v>
      </c>
      <c r="E35">
        <v>160</v>
      </c>
      <c r="F35">
        <v>4500</v>
      </c>
    </row>
    <row r="36" spans="1:7" x14ac:dyDescent="0.2">
      <c r="A36" t="s">
        <v>525</v>
      </c>
      <c r="B36" t="s">
        <v>2</v>
      </c>
      <c r="C36" t="s">
        <v>87</v>
      </c>
      <c r="D36">
        <v>36000</v>
      </c>
      <c r="E36">
        <v>20000</v>
      </c>
      <c r="F36">
        <v>560000</v>
      </c>
      <c r="G36">
        <v>38000</v>
      </c>
    </row>
    <row r="37" spans="1:7" x14ac:dyDescent="0.2">
      <c r="A37" t="s">
        <v>526</v>
      </c>
      <c r="B37" t="s">
        <v>3</v>
      </c>
      <c r="C37" t="s">
        <v>87</v>
      </c>
      <c r="D37">
        <v>60000</v>
      </c>
      <c r="E37">
        <v>22000</v>
      </c>
      <c r="F37">
        <v>620000</v>
      </c>
      <c r="G37">
        <v>79000</v>
      </c>
    </row>
    <row r="38" spans="1:7" x14ac:dyDescent="0.2">
      <c r="A38" t="s">
        <v>528</v>
      </c>
      <c r="B38" t="s">
        <v>135</v>
      </c>
      <c r="C38" t="s">
        <v>87</v>
      </c>
      <c r="D38">
        <v>230000</v>
      </c>
      <c r="E38">
        <v>71000</v>
      </c>
      <c r="F38">
        <v>2000000</v>
      </c>
      <c r="G38">
        <v>4600000</v>
      </c>
    </row>
    <row r="39" spans="1:7" x14ac:dyDescent="0.2">
      <c r="A39" t="s">
        <v>529</v>
      </c>
      <c r="B39" t="s">
        <v>140</v>
      </c>
      <c r="C39" t="s">
        <v>87</v>
      </c>
      <c r="D39">
        <v>29000</v>
      </c>
      <c r="E39">
        <v>13000</v>
      </c>
      <c r="F39">
        <v>370000</v>
      </c>
      <c r="G39">
        <v>43000</v>
      </c>
    </row>
    <row r="40" spans="1:7" x14ac:dyDescent="0.2">
      <c r="A40" t="s">
        <v>530</v>
      </c>
      <c r="B40" t="s">
        <v>5</v>
      </c>
      <c r="C40" t="s">
        <v>87</v>
      </c>
      <c r="D40">
        <v>2300</v>
      </c>
      <c r="E40">
        <v>710</v>
      </c>
      <c r="F40">
        <v>20000</v>
      </c>
      <c r="G40">
        <v>25000</v>
      </c>
    </row>
    <row r="41" spans="1:7" x14ac:dyDescent="0.2">
      <c r="A41" t="s">
        <v>531</v>
      </c>
      <c r="B41" t="s">
        <v>147</v>
      </c>
      <c r="C41" t="s">
        <v>87</v>
      </c>
      <c r="D41">
        <v>23000</v>
      </c>
      <c r="E41">
        <v>7100</v>
      </c>
      <c r="F41">
        <v>200000</v>
      </c>
      <c r="G41">
        <v>250000</v>
      </c>
    </row>
    <row r="42" spans="1:7" x14ac:dyDescent="0.2">
      <c r="A42" t="s">
        <v>533</v>
      </c>
      <c r="B42" t="s">
        <v>443</v>
      </c>
      <c r="C42" t="s">
        <v>87</v>
      </c>
      <c r="D42">
        <v>6700</v>
      </c>
      <c r="E42">
        <v>2100</v>
      </c>
      <c r="F42">
        <v>58000</v>
      </c>
      <c r="G42">
        <v>80000</v>
      </c>
    </row>
    <row r="43" spans="1:7" x14ac:dyDescent="0.2">
      <c r="A43" t="s">
        <v>534</v>
      </c>
      <c r="B43" t="s">
        <v>444</v>
      </c>
      <c r="C43" t="s">
        <v>208</v>
      </c>
      <c r="D43">
        <v>8200</v>
      </c>
      <c r="E43">
        <v>2700</v>
      </c>
      <c r="F43">
        <v>74000</v>
      </c>
      <c r="G43">
        <v>78000</v>
      </c>
    </row>
    <row r="44" spans="1:7" x14ac:dyDescent="0.2">
      <c r="A44" t="s">
        <v>535</v>
      </c>
      <c r="B44" t="s">
        <v>445</v>
      </c>
      <c r="C44" t="s">
        <v>208</v>
      </c>
      <c r="D44">
        <v>41</v>
      </c>
      <c r="E44">
        <v>13</v>
      </c>
      <c r="F44">
        <v>370</v>
      </c>
      <c r="G44">
        <v>75</v>
      </c>
    </row>
    <row r="45" spans="1:7" x14ac:dyDescent="0.2">
      <c r="A45" t="s">
        <v>536</v>
      </c>
      <c r="B45" t="s">
        <v>446</v>
      </c>
      <c r="C45" t="s">
        <v>208</v>
      </c>
      <c r="D45">
        <v>250</v>
      </c>
      <c r="E45">
        <v>80</v>
      </c>
      <c r="F45">
        <v>2200</v>
      </c>
      <c r="G45">
        <v>9300</v>
      </c>
    </row>
    <row r="46" spans="1:7" x14ac:dyDescent="0.2">
      <c r="A46" t="s">
        <v>538</v>
      </c>
      <c r="B46" t="s">
        <v>448</v>
      </c>
      <c r="C46" t="s">
        <v>87</v>
      </c>
      <c r="D46">
        <v>6600</v>
      </c>
      <c r="E46">
        <v>4500</v>
      </c>
      <c r="F46">
        <v>120000</v>
      </c>
      <c r="G46">
        <v>7300</v>
      </c>
    </row>
    <row r="47" spans="1:7" x14ac:dyDescent="0.2">
      <c r="A47" t="s">
        <v>540</v>
      </c>
      <c r="B47" t="s">
        <v>450</v>
      </c>
      <c r="C47" t="s">
        <v>87</v>
      </c>
      <c r="D47">
        <v>2000</v>
      </c>
      <c r="E47">
        <v>1400</v>
      </c>
      <c r="F47">
        <v>39000</v>
      </c>
      <c r="G47">
        <v>2200</v>
      </c>
    </row>
    <row r="48" spans="1:7" x14ac:dyDescent="0.2">
      <c r="A48" t="s">
        <v>541</v>
      </c>
      <c r="B48" t="s">
        <v>451</v>
      </c>
      <c r="C48" t="s">
        <v>87</v>
      </c>
      <c r="D48">
        <v>1500</v>
      </c>
      <c r="E48">
        <v>1000</v>
      </c>
      <c r="F48">
        <v>28000</v>
      </c>
      <c r="G48">
        <v>1700</v>
      </c>
    </row>
    <row r="49" spans="1:7" x14ac:dyDescent="0.2">
      <c r="A49" t="s">
        <v>542</v>
      </c>
      <c r="B49" t="s">
        <v>452</v>
      </c>
      <c r="C49" t="s">
        <v>87</v>
      </c>
      <c r="D49">
        <v>4900</v>
      </c>
      <c r="E49">
        <v>1600</v>
      </c>
      <c r="F49">
        <v>45000</v>
      </c>
      <c r="G49">
        <v>33000</v>
      </c>
    </row>
    <row r="50" spans="1:7" x14ac:dyDescent="0.2">
      <c r="A50" t="s">
        <v>543</v>
      </c>
      <c r="B50" t="s">
        <v>453</v>
      </c>
      <c r="C50" t="s">
        <v>208</v>
      </c>
      <c r="D50">
        <v>250</v>
      </c>
      <c r="E50">
        <v>80</v>
      </c>
      <c r="F50">
        <v>2200</v>
      </c>
      <c r="G50">
        <v>450</v>
      </c>
    </row>
    <row r="51" spans="1:7" x14ac:dyDescent="0.2">
      <c r="A51" t="s">
        <v>544</v>
      </c>
      <c r="B51" t="s">
        <v>6</v>
      </c>
      <c r="C51" t="s">
        <v>87</v>
      </c>
      <c r="D51">
        <v>82000</v>
      </c>
      <c r="E51">
        <v>31000</v>
      </c>
      <c r="F51">
        <v>870000</v>
      </c>
      <c r="G51">
        <v>110000</v>
      </c>
    </row>
    <row r="52" spans="1:7" x14ac:dyDescent="0.2">
      <c r="A52" t="s">
        <v>545</v>
      </c>
      <c r="B52" t="s">
        <v>10</v>
      </c>
      <c r="C52" t="s">
        <v>208</v>
      </c>
      <c r="D52">
        <v>30000</v>
      </c>
      <c r="E52">
        <v>10000</v>
      </c>
      <c r="F52">
        <v>280000</v>
      </c>
    </row>
    <row r="53" spans="1:7" x14ac:dyDescent="0.2">
      <c r="A53" t="s">
        <v>546</v>
      </c>
      <c r="B53" t="s">
        <v>12</v>
      </c>
      <c r="C53" t="s">
        <v>87</v>
      </c>
      <c r="D53">
        <v>47000</v>
      </c>
      <c r="E53">
        <v>14000</v>
      </c>
      <c r="F53">
        <v>390000</v>
      </c>
      <c r="G53">
        <v>26000</v>
      </c>
    </row>
    <row r="54" spans="1:7" x14ac:dyDescent="0.2">
      <c r="A54" t="s">
        <v>547</v>
      </c>
      <c r="B54" t="s">
        <v>454</v>
      </c>
      <c r="C54" t="s">
        <v>87</v>
      </c>
      <c r="D54">
        <v>2900</v>
      </c>
      <c r="E54">
        <v>2800</v>
      </c>
      <c r="F54">
        <v>78000</v>
      </c>
      <c r="G54">
        <v>2400</v>
      </c>
    </row>
    <row r="55" spans="1:7" x14ac:dyDescent="0.2">
      <c r="A55" t="s">
        <v>548</v>
      </c>
      <c r="B55" t="s">
        <v>455</v>
      </c>
      <c r="C55" t="s">
        <v>87</v>
      </c>
      <c r="D55">
        <v>410</v>
      </c>
      <c r="E55">
        <v>130</v>
      </c>
      <c r="F55">
        <v>3700</v>
      </c>
      <c r="G55">
        <v>1100</v>
      </c>
    </row>
    <row r="56" spans="1:7" x14ac:dyDescent="0.2">
      <c r="A56" t="s">
        <v>549</v>
      </c>
      <c r="B56" t="s">
        <v>456</v>
      </c>
      <c r="C56" t="s">
        <v>87</v>
      </c>
      <c r="D56">
        <v>11</v>
      </c>
      <c r="E56">
        <v>3.5</v>
      </c>
      <c r="F56">
        <v>97</v>
      </c>
      <c r="G56">
        <v>5.8</v>
      </c>
    </row>
    <row r="57" spans="1:7" x14ac:dyDescent="0.2">
      <c r="A57" t="s">
        <v>550</v>
      </c>
      <c r="B57" t="s">
        <v>457</v>
      </c>
      <c r="C57" t="s">
        <v>87</v>
      </c>
      <c r="D57">
        <v>930</v>
      </c>
      <c r="E57">
        <v>280</v>
      </c>
      <c r="F57">
        <v>7900</v>
      </c>
      <c r="G57">
        <v>2.4333333333333334E+17</v>
      </c>
    </row>
    <row r="58" spans="1:7" x14ac:dyDescent="0.2">
      <c r="A58" t="s">
        <v>551</v>
      </c>
      <c r="B58" t="s">
        <v>458</v>
      </c>
      <c r="C58" t="s">
        <v>208</v>
      </c>
      <c r="D58">
        <v>6600</v>
      </c>
      <c r="E58">
        <v>2100</v>
      </c>
      <c r="F58">
        <v>60000</v>
      </c>
      <c r="G58">
        <v>22000</v>
      </c>
    </row>
    <row r="59" spans="1:7" x14ac:dyDescent="0.2">
      <c r="A59" t="s">
        <v>552</v>
      </c>
      <c r="B59" t="s">
        <v>459</v>
      </c>
      <c r="C59" t="s">
        <v>208</v>
      </c>
      <c r="D59">
        <v>250</v>
      </c>
      <c r="E59">
        <v>80</v>
      </c>
      <c r="F59">
        <v>2200</v>
      </c>
      <c r="G59">
        <v>880</v>
      </c>
    </row>
    <row r="60" spans="1:7" x14ac:dyDescent="0.2">
      <c r="A60" t="s">
        <v>553</v>
      </c>
      <c r="B60" t="s">
        <v>460</v>
      </c>
      <c r="C60" t="s">
        <v>87</v>
      </c>
      <c r="D60">
        <v>540</v>
      </c>
      <c r="E60">
        <v>180</v>
      </c>
      <c r="F60">
        <v>5100</v>
      </c>
      <c r="G60">
        <v>930</v>
      </c>
    </row>
    <row r="61" spans="1:7" x14ac:dyDescent="0.2">
      <c r="A61" t="s">
        <v>556</v>
      </c>
      <c r="B61" t="s">
        <v>461</v>
      </c>
      <c r="C61" t="s">
        <v>208</v>
      </c>
      <c r="D61">
        <v>25000</v>
      </c>
      <c r="E61">
        <v>8200</v>
      </c>
      <c r="F61">
        <v>230000</v>
      </c>
      <c r="G61">
        <v>3200000</v>
      </c>
    </row>
    <row r="62" spans="1:7" x14ac:dyDescent="0.2">
      <c r="A62" t="s">
        <v>557</v>
      </c>
      <c r="B62" t="s">
        <v>462</v>
      </c>
      <c r="C62" t="s">
        <v>208</v>
      </c>
      <c r="D62">
        <v>410</v>
      </c>
      <c r="E62">
        <v>130</v>
      </c>
      <c r="F62">
        <v>3700</v>
      </c>
      <c r="G62">
        <v>7100</v>
      </c>
    </row>
    <row r="63" spans="1:7" x14ac:dyDescent="0.2">
      <c r="A63" t="s">
        <v>558</v>
      </c>
      <c r="B63" t="s">
        <v>213</v>
      </c>
      <c r="C63" t="s">
        <v>208</v>
      </c>
      <c r="D63">
        <v>350</v>
      </c>
      <c r="E63">
        <v>110</v>
      </c>
      <c r="F63">
        <v>2900</v>
      </c>
      <c r="G63">
        <v>40000</v>
      </c>
    </row>
    <row r="64" spans="1:7" x14ac:dyDescent="0.2">
      <c r="A64" t="s">
        <v>559</v>
      </c>
      <c r="B64" t="s">
        <v>164</v>
      </c>
      <c r="C64" t="s">
        <v>87</v>
      </c>
      <c r="D64">
        <v>840000</v>
      </c>
      <c r="E64">
        <v>840000</v>
      </c>
      <c r="F64">
        <v>23295504.070533037</v>
      </c>
      <c r="G64">
        <v>730000</v>
      </c>
    </row>
    <row r="65" spans="1:7" x14ac:dyDescent="0.2">
      <c r="A65" t="s">
        <v>560</v>
      </c>
      <c r="B65" t="s">
        <v>7</v>
      </c>
      <c r="C65" t="s">
        <v>87</v>
      </c>
      <c r="D65">
        <v>810</v>
      </c>
      <c r="E65">
        <v>750</v>
      </c>
      <c r="F65">
        <v>21000</v>
      </c>
      <c r="G65">
        <v>720</v>
      </c>
    </row>
    <row r="66" spans="1:7" x14ac:dyDescent="0.2">
      <c r="A66" t="s">
        <v>561</v>
      </c>
      <c r="B66" t="s">
        <v>463</v>
      </c>
      <c r="C66" t="s">
        <v>208</v>
      </c>
      <c r="D66">
        <v>22000</v>
      </c>
      <c r="E66">
        <v>7000</v>
      </c>
      <c r="F66">
        <v>190000</v>
      </c>
      <c r="G66">
        <v>13446802.239905687</v>
      </c>
    </row>
    <row r="67" spans="1:7" x14ac:dyDescent="0.2">
      <c r="A67" t="s">
        <v>562</v>
      </c>
      <c r="B67" t="s">
        <v>464</v>
      </c>
      <c r="C67" t="s">
        <v>208</v>
      </c>
      <c r="D67">
        <v>2800</v>
      </c>
      <c r="E67">
        <v>980</v>
      </c>
      <c r="F67">
        <v>27000</v>
      </c>
      <c r="G67">
        <v>480</v>
      </c>
    </row>
    <row r="68" spans="1:7" x14ac:dyDescent="0.2">
      <c r="A68" t="s">
        <v>563</v>
      </c>
      <c r="B68" t="s">
        <v>465</v>
      </c>
      <c r="C68" t="s">
        <v>87</v>
      </c>
      <c r="D68">
        <v>11</v>
      </c>
      <c r="E68">
        <v>4.9000000000000004</v>
      </c>
      <c r="F68">
        <v>140</v>
      </c>
      <c r="G68">
        <v>2.4333333333333334E+17</v>
      </c>
    </row>
    <row r="69" spans="1:7" x14ac:dyDescent="0.2">
      <c r="A69" t="s">
        <v>564</v>
      </c>
      <c r="B69" t="s">
        <v>466</v>
      </c>
      <c r="C69" t="s">
        <v>87</v>
      </c>
      <c r="D69">
        <v>57000</v>
      </c>
      <c r="E69">
        <v>27000</v>
      </c>
      <c r="F69">
        <v>750000</v>
      </c>
      <c r="G69">
        <v>55000</v>
      </c>
    </row>
    <row r="70" spans="1:7" x14ac:dyDescent="0.2">
      <c r="A70" t="s">
        <v>565</v>
      </c>
      <c r="B70" t="s">
        <v>13</v>
      </c>
      <c r="C70" t="s">
        <v>87</v>
      </c>
      <c r="D70">
        <v>23000</v>
      </c>
      <c r="E70">
        <v>7500</v>
      </c>
      <c r="F70">
        <v>210000</v>
      </c>
      <c r="G70">
        <v>6300</v>
      </c>
    </row>
    <row r="71" spans="1:7" x14ac:dyDescent="0.2">
      <c r="A71" t="s">
        <v>566</v>
      </c>
      <c r="B71" t="s">
        <v>214</v>
      </c>
      <c r="C71" t="s">
        <v>208</v>
      </c>
      <c r="D71">
        <v>5800</v>
      </c>
      <c r="E71">
        <v>1800</v>
      </c>
      <c r="F71">
        <v>49000</v>
      </c>
      <c r="G71">
        <v>1100000</v>
      </c>
    </row>
    <row r="72" spans="1:7" x14ac:dyDescent="0.2">
      <c r="A72" t="s">
        <v>567</v>
      </c>
      <c r="B72" t="s">
        <v>260</v>
      </c>
      <c r="C72" t="s">
        <v>87</v>
      </c>
      <c r="D72">
        <v>130000</v>
      </c>
      <c r="E72">
        <v>56000</v>
      </c>
      <c r="F72">
        <v>1600000</v>
      </c>
      <c r="G72">
        <v>170000</v>
      </c>
    </row>
    <row r="73" spans="1:7" x14ac:dyDescent="0.2">
      <c r="A73" t="s">
        <v>568</v>
      </c>
      <c r="B73" t="s">
        <v>467</v>
      </c>
      <c r="C73" t="s">
        <v>87</v>
      </c>
      <c r="D73">
        <v>5.5999999999999995E-4</v>
      </c>
      <c r="E73">
        <v>2.3000000000000001E-4</v>
      </c>
      <c r="F73">
        <v>6.3E-3</v>
      </c>
      <c r="G73">
        <v>9.7000000000000003E-3</v>
      </c>
    </row>
    <row r="74" spans="1:7" x14ac:dyDescent="0.2">
      <c r="A74" t="s">
        <v>569</v>
      </c>
      <c r="B74" t="s">
        <v>9</v>
      </c>
      <c r="C74" t="s">
        <v>87</v>
      </c>
      <c r="D74">
        <v>4300</v>
      </c>
      <c r="E74">
        <v>1800</v>
      </c>
      <c r="F74">
        <v>50000</v>
      </c>
      <c r="G74">
        <v>5600</v>
      </c>
    </row>
    <row r="75" spans="1:7" x14ac:dyDescent="0.2">
      <c r="A75" t="s">
        <v>570</v>
      </c>
      <c r="B75" t="s">
        <v>11</v>
      </c>
      <c r="C75" t="s">
        <v>87</v>
      </c>
      <c r="D75">
        <v>88000</v>
      </c>
      <c r="E75">
        <v>28000</v>
      </c>
      <c r="F75">
        <v>770000</v>
      </c>
      <c r="G75">
        <v>220000</v>
      </c>
    </row>
    <row r="76" spans="1:7" x14ac:dyDescent="0.2">
      <c r="A76" t="s">
        <v>572</v>
      </c>
      <c r="B76" t="s">
        <v>469</v>
      </c>
      <c r="C76" t="s">
        <v>87</v>
      </c>
      <c r="D76">
        <v>6800000</v>
      </c>
      <c r="E76">
        <v>4700000</v>
      </c>
      <c r="F76">
        <v>130156054.66779654</v>
      </c>
      <c r="G76">
        <v>6800000</v>
      </c>
    </row>
    <row r="77" spans="1:7" x14ac:dyDescent="0.2">
      <c r="A77" t="s">
        <v>573</v>
      </c>
      <c r="B77" t="s">
        <v>176</v>
      </c>
      <c r="C77" t="s">
        <v>87</v>
      </c>
      <c r="D77">
        <v>870000</v>
      </c>
      <c r="E77">
        <v>470000</v>
      </c>
      <c r="F77">
        <v>13052750.164763981</v>
      </c>
      <c r="G77">
        <v>1100000</v>
      </c>
    </row>
    <row r="78" spans="1:7" x14ac:dyDescent="0.2">
      <c r="A78" t="s">
        <v>574</v>
      </c>
      <c r="B78" t="s">
        <v>180</v>
      </c>
      <c r="C78" t="s">
        <v>87</v>
      </c>
      <c r="D78">
        <v>55</v>
      </c>
      <c r="E78">
        <v>54</v>
      </c>
      <c r="F78">
        <v>1500</v>
      </c>
      <c r="G78">
        <v>49</v>
      </c>
    </row>
    <row r="79" spans="1:7" x14ac:dyDescent="0.2">
      <c r="A79" t="s">
        <v>576</v>
      </c>
      <c r="B79" t="s">
        <v>188</v>
      </c>
      <c r="C79" t="s">
        <v>87</v>
      </c>
      <c r="D79">
        <v>130000</v>
      </c>
      <c r="E79">
        <v>69000</v>
      </c>
      <c r="F79">
        <v>1900000</v>
      </c>
      <c r="G79">
        <v>160000</v>
      </c>
    </row>
    <row r="80" spans="1:7" x14ac:dyDescent="0.2">
      <c r="A80" t="s">
        <v>577</v>
      </c>
      <c r="B80" t="s">
        <v>471</v>
      </c>
      <c r="C80" t="s">
        <v>208</v>
      </c>
      <c r="D80">
        <v>820</v>
      </c>
      <c r="E80">
        <v>270</v>
      </c>
      <c r="F80">
        <v>7400</v>
      </c>
      <c r="G80">
        <v>1700</v>
      </c>
    </row>
    <row r="81" spans="1:7" x14ac:dyDescent="0.2">
      <c r="A81" t="s">
        <v>578</v>
      </c>
      <c r="B81" t="s">
        <v>191</v>
      </c>
      <c r="C81" t="s">
        <v>87</v>
      </c>
      <c r="D81">
        <v>6900</v>
      </c>
      <c r="E81">
        <v>2900</v>
      </c>
      <c r="F81">
        <v>81000</v>
      </c>
      <c r="G81">
        <v>5500</v>
      </c>
    </row>
    <row r="82" spans="1:7" x14ac:dyDescent="0.2">
      <c r="A82" t="s">
        <v>579</v>
      </c>
      <c r="B82" t="s">
        <v>1</v>
      </c>
      <c r="C82" t="s">
        <v>87</v>
      </c>
      <c r="D82">
        <v>6900</v>
      </c>
      <c r="E82">
        <v>2900</v>
      </c>
      <c r="F82">
        <v>81000</v>
      </c>
      <c r="G82">
        <v>9200</v>
      </c>
    </row>
    <row r="83" spans="1:7" x14ac:dyDescent="0.2">
      <c r="A83" t="s">
        <v>580</v>
      </c>
      <c r="B83" t="s">
        <v>196</v>
      </c>
      <c r="C83" t="s">
        <v>87</v>
      </c>
      <c r="D83">
        <v>3100</v>
      </c>
      <c r="E83">
        <v>1000</v>
      </c>
      <c r="F83">
        <v>28000</v>
      </c>
      <c r="G83">
        <v>17000</v>
      </c>
    </row>
    <row r="84" spans="1:7" x14ac:dyDescent="0.2">
      <c r="A84" t="s">
        <v>581</v>
      </c>
      <c r="B84" t="s">
        <v>200</v>
      </c>
      <c r="C84" t="s">
        <v>87</v>
      </c>
      <c r="D84">
        <v>25000</v>
      </c>
      <c r="E84">
        <v>20000</v>
      </c>
      <c r="F84">
        <v>560000</v>
      </c>
      <c r="G84">
        <v>23000</v>
      </c>
    </row>
  </sheetData>
  <autoFilter ref="A7:G84" xr:uid="{7171BDD8-A4DE-4F75-81CF-650FBD598E6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A5E4-F263-47C5-8D3E-992A26BE04AA}">
  <dimension ref="A1:E403"/>
  <sheetViews>
    <sheetView workbookViewId="0">
      <selection activeCell="A9" sqref="A9"/>
    </sheetView>
  </sheetViews>
  <sheetFormatPr defaultRowHeight="12" x14ac:dyDescent="0.2"/>
  <cols>
    <col min="1" max="1" width="65.42578125" bestFit="1" customWidth="1"/>
    <col min="2" max="2" width="11.28515625" bestFit="1" customWidth="1"/>
    <col min="3" max="3" width="19.28515625" bestFit="1" customWidth="1"/>
    <col min="4" max="4" width="22.28515625" bestFit="1" customWidth="1"/>
    <col min="5" max="5" width="7.140625" bestFit="1" customWidth="1"/>
  </cols>
  <sheetData>
    <row r="1" spans="1:5" x14ac:dyDescent="0.2">
      <c r="A1" t="s">
        <v>583</v>
      </c>
    </row>
    <row r="4" spans="1:5" x14ac:dyDescent="0.2">
      <c r="A4" t="s">
        <v>487</v>
      </c>
      <c r="B4" t="s">
        <v>584</v>
      </c>
      <c r="C4" t="s">
        <v>585</v>
      </c>
      <c r="D4" t="s">
        <v>586</v>
      </c>
      <c r="E4" t="s">
        <v>1230</v>
      </c>
    </row>
    <row r="5" spans="1:5" x14ac:dyDescent="0.2">
      <c r="A5" t="s">
        <v>587</v>
      </c>
      <c r="B5" t="s">
        <v>588</v>
      </c>
      <c r="C5">
        <v>5.6</v>
      </c>
      <c r="D5">
        <v>39</v>
      </c>
      <c r="E5" t="str">
        <f>IF(MAX(C5:D5)=0, "y", "n")</f>
        <v>n</v>
      </c>
    </row>
    <row r="6" spans="1:5" x14ac:dyDescent="0.2">
      <c r="A6" t="s">
        <v>589</v>
      </c>
      <c r="B6" t="s">
        <v>590</v>
      </c>
      <c r="D6">
        <v>8.8000000000000007</v>
      </c>
      <c r="E6" t="str">
        <f t="shared" ref="E6:E69" si="0">IF(MAX(C6:D6)=0, "y", "n")</f>
        <v>n</v>
      </c>
    </row>
    <row r="7" spans="1:5" x14ac:dyDescent="0.2">
      <c r="A7" t="s">
        <v>591</v>
      </c>
      <c r="B7" t="s">
        <v>592</v>
      </c>
      <c r="D7">
        <v>260</v>
      </c>
      <c r="E7" t="str">
        <f t="shared" si="0"/>
        <v>n</v>
      </c>
    </row>
    <row r="8" spans="1:5" x14ac:dyDescent="0.2">
      <c r="A8" t="s">
        <v>593</v>
      </c>
      <c r="B8" t="s">
        <v>594</v>
      </c>
      <c r="C8">
        <v>9.4000000000000004E-3</v>
      </c>
      <c r="E8" t="str">
        <f t="shared" si="0"/>
        <v>n</v>
      </c>
    </row>
    <row r="9" spans="1:5" x14ac:dyDescent="0.2">
      <c r="A9" t="s">
        <v>427</v>
      </c>
      <c r="B9" t="s">
        <v>595</v>
      </c>
      <c r="D9">
        <v>8.7999999999999995E-2</v>
      </c>
      <c r="E9" t="str">
        <f t="shared" si="0"/>
        <v>n</v>
      </c>
    </row>
    <row r="10" spans="1:5" x14ac:dyDescent="0.2">
      <c r="A10" t="s">
        <v>596</v>
      </c>
      <c r="B10" t="s">
        <v>597</v>
      </c>
      <c r="C10">
        <v>0.12</v>
      </c>
      <c r="D10">
        <v>26</v>
      </c>
      <c r="E10" t="str">
        <f t="shared" si="0"/>
        <v>n</v>
      </c>
    </row>
    <row r="11" spans="1:5" x14ac:dyDescent="0.2">
      <c r="A11" t="s">
        <v>598</v>
      </c>
      <c r="B11" t="s">
        <v>599</v>
      </c>
      <c r="D11">
        <v>0.88</v>
      </c>
      <c r="E11" t="str">
        <f t="shared" si="0"/>
        <v>n</v>
      </c>
    </row>
    <row r="12" spans="1:5" x14ac:dyDescent="0.2">
      <c r="A12" t="s">
        <v>55</v>
      </c>
      <c r="B12" t="s">
        <v>492</v>
      </c>
      <c r="C12">
        <v>0.18</v>
      </c>
      <c r="D12">
        <v>8.8000000000000007</v>
      </c>
      <c r="E12" t="str">
        <f t="shared" si="0"/>
        <v>n</v>
      </c>
    </row>
    <row r="13" spans="1:5" x14ac:dyDescent="0.2">
      <c r="A13" t="s">
        <v>600</v>
      </c>
      <c r="B13" t="s">
        <v>601</v>
      </c>
      <c r="D13">
        <v>26</v>
      </c>
      <c r="E13" t="str">
        <f t="shared" si="0"/>
        <v>n</v>
      </c>
    </row>
    <row r="14" spans="1:5" x14ac:dyDescent="0.2">
      <c r="A14" t="s">
        <v>428</v>
      </c>
      <c r="B14" t="s">
        <v>493</v>
      </c>
      <c r="C14">
        <v>2.5000000000000001E-3</v>
      </c>
      <c r="E14" t="str">
        <f t="shared" si="0"/>
        <v>n</v>
      </c>
    </row>
    <row r="15" spans="1:5" x14ac:dyDescent="0.2">
      <c r="A15" t="s">
        <v>602</v>
      </c>
      <c r="B15" t="s">
        <v>603</v>
      </c>
      <c r="D15">
        <v>0.44</v>
      </c>
      <c r="E15" t="str">
        <f t="shared" si="0"/>
        <v>n</v>
      </c>
    </row>
    <row r="16" spans="1:5" x14ac:dyDescent="0.2">
      <c r="A16" t="s">
        <v>604</v>
      </c>
      <c r="B16" t="s">
        <v>605</v>
      </c>
      <c r="C16">
        <v>2</v>
      </c>
      <c r="D16">
        <v>4.4000000000000004</v>
      </c>
      <c r="E16" t="str">
        <f t="shared" si="0"/>
        <v>n</v>
      </c>
    </row>
    <row r="17" spans="1:5" x14ac:dyDescent="0.2">
      <c r="A17" t="s">
        <v>606</v>
      </c>
      <c r="B17" t="s">
        <v>607</v>
      </c>
      <c r="D17">
        <v>22</v>
      </c>
      <c r="E17" t="str">
        <f t="shared" si="0"/>
        <v>n</v>
      </c>
    </row>
    <row r="18" spans="1:5" x14ac:dyDescent="0.2">
      <c r="A18" t="s">
        <v>608</v>
      </c>
      <c r="B18" t="s">
        <v>609</v>
      </c>
      <c r="C18">
        <v>2E-3</v>
      </c>
      <c r="E18" t="str">
        <f t="shared" si="0"/>
        <v>n</v>
      </c>
    </row>
    <row r="19" spans="1:5" x14ac:dyDescent="0.2">
      <c r="A19" t="s">
        <v>610</v>
      </c>
      <c r="B19" t="s">
        <v>611</v>
      </c>
      <c r="D19">
        <v>2200</v>
      </c>
      <c r="E19" t="str">
        <f t="shared" si="0"/>
        <v>n</v>
      </c>
    </row>
    <row r="20" spans="1:5" x14ac:dyDescent="0.2">
      <c r="A20" t="s">
        <v>612</v>
      </c>
      <c r="B20" t="s">
        <v>613</v>
      </c>
      <c r="D20">
        <v>13</v>
      </c>
      <c r="E20" t="str">
        <f t="shared" si="0"/>
        <v>n</v>
      </c>
    </row>
    <row r="21" spans="1:5" x14ac:dyDescent="0.2">
      <c r="A21" t="s">
        <v>614</v>
      </c>
      <c r="B21" t="s">
        <v>615</v>
      </c>
      <c r="C21">
        <v>7.7</v>
      </c>
      <c r="D21">
        <v>4.4000000000000004</v>
      </c>
      <c r="E21" t="str">
        <f t="shared" si="0"/>
        <v>n</v>
      </c>
    </row>
    <row r="22" spans="1:5" x14ac:dyDescent="0.2">
      <c r="A22" t="s">
        <v>616</v>
      </c>
      <c r="B22" t="s">
        <v>617</v>
      </c>
      <c r="D22">
        <v>1.3</v>
      </c>
      <c r="E22" t="str">
        <f t="shared" si="0"/>
        <v>n</v>
      </c>
    </row>
    <row r="23" spans="1:5" x14ac:dyDescent="0.2">
      <c r="A23" t="s">
        <v>618</v>
      </c>
      <c r="B23" t="s">
        <v>619</v>
      </c>
      <c r="D23">
        <v>0.88</v>
      </c>
      <c r="E23" t="str">
        <f t="shared" si="0"/>
        <v>n</v>
      </c>
    </row>
    <row r="24" spans="1:5" x14ac:dyDescent="0.2">
      <c r="A24" t="s">
        <v>620</v>
      </c>
      <c r="B24" t="s">
        <v>621</v>
      </c>
      <c r="C24">
        <v>0.61</v>
      </c>
      <c r="E24" t="str">
        <f t="shared" si="0"/>
        <v>n</v>
      </c>
    </row>
    <row r="25" spans="1:5" x14ac:dyDescent="0.2">
      <c r="A25" t="s">
        <v>622</v>
      </c>
      <c r="B25" t="s">
        <v>623</v>
      </c>
      <c r="C25">
        <v>2.1999999999999999E-2</v>
      </c>
      <c r="E25" t="str">
        <f t="shared" si="0"/>
        <v>n</v>
      </c>
    </row>
    <row r="26" spans="1:5" x14ac:dyDescent="0.2">
      <c r="A26" t="s">
        <v>624</v>
      </c>
      <c r="B26" t="s">
        <v>625</v>
      </c>
      <c r="C26">
        <v>2.1999999999999999E-2</v>
      </c>
      <c r="E26" t="str">
        <f t="shared" si="0"/>
        <v>n</v>
      </c>
    </row>
    <row r="27" spans="1:5" x14ac:dyDescent="0.2">
      <c r="A27" t="s">
        <v>626</v>
      </c>
      <c r="B27" t="s">
        <v>627</v>
      </c>
      <c r="C27">
        <v>2.1999999999999999E-2</v>
      </c>
      <c r="E27" t="str">
        <f t="shared" si="0"/>
        <v>n</v>
      </c>
    </row>
    <row r="28" spans="1:5" x14ac:dyDescent="0.2">
      <c r="A28" t="s">
        <v>628</v>
      </c>
      <c r="B28" t="s">
        <v>629</v>
      </c>
      <c r="C28">
        <v>2.1999999999999999E-2</v>
      </c>
      <c r="E28" t="str">
        <f t="shared" si="0"/>
        <v>n</v>
      </c>
    </row>
    <row r="29" spans="1:5" x14ac:dyDescent="0.2">
      <c r="A29" t="s">
        <v>630</v>
      </c>
      <c r="B29" t="s">
        <v>563</v>
      </c>
      <c r="C29">
        <v>2.1999999999999999E-2</v>
      </c>
      <c r="E29" t="str">
        <f t="shared" si="0"/>
        <v>n</v>
      </c>
    </row>
    <row r="30" spans="1:5" x14ac:dyDescent="0.2">
      <c r="A30" t="s">
        <v>631</v>
      </c>
      <c r="B30" t="s">
        <v>632</v>
      </c>
      <c r="C30">
        <v>2.1999999999999999E-2</v>
      </c>
      <c r="E30" t="str">
        <f t="shared" si="0"/>
        <v>n</v>
      </c>
    </row>
    <row r="31" spans="1:5" x14ac:dyDescent="0.2">
      <c r="A31" t="s">
        <v>633</v>
      </c>
      <c r="B31" t="s">
        <v>495</v>
      </c>
      <c r="C31">
        <v>2.8999999999999998E-3</v>
      </c>
      <c r="D31">
        <v>6.6000000000000003E-2</v>
      </c>
      <c r="E31" t="str">
        <f t="shared" si="0"/>
        <v>n</v>
      </c>
    </row>
    <row r="32" spans="1:5" x14ac:dyDescent="0.2">
      <c r="A32" t="s">
        <v>634</v>
      </c>
      <c r="B32" t="s">
        <v>635</v>
      </c>
      <c r="D32">
        <v>0.22</v>
      </c>
      <c r="E32" t="str">
        <f t="shared" si="0"/>
        <v>n</v>
      </c>
    </row>
    <row r="33" spans="1:5" x14ac:dyDescent="0.2">
      <c r="A33" t="s">
        <v>636</v>
      </c>
      <c r="B33" t="s">
        <v>637</v>
      </c>
      <c r="C33">
        <v>4.9000000000000002E-2</v>
      </c>
      <c r="E33" t="str">
        <f t="shared" si="0"/>
        <v>n</v>
      </c>
    </row>
    <row r="34" spans="1:5" x14ac:dyDescent="0.2">
      <c r="A34" t="s">
        <v>638</v>
      </c>
      <c r="B34" t="s">
        <v>639</v>
      </c>
      <c r="D34">
        <v>44</v>
      </c>
      <c r="E34" t="str">
        <f t="shared" si="0"/>
        <v>n</v>
      </c>
    </row>
    <row r="35" spans="1:5" x14ac:dyDescent="0.2">
      <c r="A35" t="s">
        <v>640</v>
      </c>
      <c r="B35" t="s">
        <v>641</v>
      </c>
      <c r="C35">
        <v>0.4</v>
      </c>
      <c r="E35" t="str">
        <f t="shared" si="0"/>
        <v>n</v>
      </c>
    </row>
    <row r="36" spans="1:5" x14ac:dyDescent="0.2">
      <c r="A36" t="s">
        <v>642</v>
      </c>
      <c r="B36" t="s">
        <v>643</v>
      </c>
      <c r="D36">
        <v>3.1E-2</v>
      </c>
      <c r="E36" t="str">
        <f t="shared" si="0"/>
        <v>n</v>
      </c>
    </row>
    <row r="37" spans="1:5" x14ac:dyDescent="0.2">
      <c r="A37" t="s">
        <v>207</v>
      </c>
      <c r="B37" t="s">
        <v>496</v>
      </c>
      <c r="D37">
        <v>2.2000000000000002</v>
      </c>
      <c r="E37" t="str">
        <f t="shared" si="0"/>
        <v>n</v>
      </c>
    </row>
    <row r="38" spans="1:5" x14ac:dyDescent="0.2">
      <c r="A38" t="s">
        <v>231</v>
      </c>
      <c r="B38" t="s">
        <v>497</v>
      </c>
      <c r="C38">
        <v>0.2</v>
      </c>
      <c r="E38" t="str">
        <f t="shared" si="0"/>
        <v>n</v>
      </c>
    </row>
    <row r="39" spans="1:5" x14ac:dyDescent="0.2">
      <c r="A39" t="s">
        <v>0</v>
      </c>
      <c r="B39" t="s">
        <v>498</v>
      </c>
      <c r="C39">
        <v>1.6</v>
      </c>
      <c r="D39">
        <v>130</v>
      </c>
      <c r="E39" t="str">
        <f t="shared" si="0"/>
        <v>n</v>
      </c>
    </row>
    <row r="40" spans="1:5" x14ac:dyDescent="0.2">
      <c r="A40" t="s">
        <v>644</v>
      </c>
      <c r="B40" t="s">
        <v>645</v>
      </c>
      <c r="D40">
        <v>18</v>
      </c>
      <c r="E40" t="str">
        <f t="shared" si="0"/>
        <v>n</v>
      </c>
    </row>
    <row r="41" spans="1:5" x14ac:dyDescent="0.2">
      <c r="A41" t="s">
        <v>429</v>
      </c>
      <c r="B41" t="s">
        <v>499</v>
      </c>
      <c r="C41">
        <v>1.8000000000000001E-4</v>
      </c>
      <c r="E41" t="str">
        <f t="shared" si="0"/>
        <v>n</v>
      </c>
    </row>
    <row r="42" spans="1:5" x14ac:dyDescent="0.2">
      <c r="A42" t="s">
        <v>234</v>
      </c>
      <c r="B42" t="s">
        <v>500</v>
      </c>
      <c r="C42">
        <v>0.02</v>
      </c>
      <c r="D42">
        <v>8.8000000000000005E-3</v>
      </c>
      <c r="E42" t="str">
        <f t="shared" si="0"/>
        <v>n</v>
      </c>
    </row>
    <row r="43" spans="1:5" x14ac:dyDescent="0.2">
      <c r="A43" t="s">
        <v>238</v>
      </c>
      <c r="B43" t="s">
        <v>501</v>
      </c>
      <c r="C43">
        <v>0.2</v>
      </c>
      <c r="E43" t="str">
        <f t="shared" si="0"/>
        <v>n</v>
      </c>
    </row>
    <row r="44" spans="1:5" x14ac:dyDescent="0.2">
      <c r="A44" t="s">
        <v>646</v>
      </c>
      <c r="B44" t="s">
        <v>647</v>
      </c>
      <c r="D44">
        <v>8.8000000000000005E-3</v>
      </c>
      <c r="E44" t="str">
        <f t="shared" si="0"/>
        <v>n</v>
      </c>
    </row>
    <row r="45" spans="1:5" x14ac:dyDescent="0.2">
      <c r="A45" t="s">
        <v>648</v>
      </c>
      <c r="B45" t="s">
        <v>649</v>
      </c>
      <c r="C45">
        <v>0.11</v>
      </c>
      <c r="E45" t="str">
        <f t="shared" si="0"/>
        <v>n</v>
      </c>
    </row>
    <row r="46" spans="1:5" x14ac:dyDescent="0.2">
      <c r="A46" t="s">
        <v>242</v>
      </c>
      <c r="B46" t="s">
        <v>502</v>
      </c>
      <c r="C46">
        <v>2</v>
      </c>
      <c r="E46" t="str">
        <f t="shared" si="0"/>
        <v>n</v>
      </c>
    </row>
    <row r="47" spans="1:5" x14ac:dyDescent="0.2">
      <c r="A47" t="s">
        <v>650</v>
      </c>
      <c r="B47" t="s">
        <v>651</v>
      </c>
      <c r="C47">
        <v>0.25</v>
      </c>
      <c r="D47">
        <v>4.4000000000000004</v>
      </c>
      <c r="E47" t="str">
        <f t="shared" si="0"/>
        <v>n</v>
      </c>
    </row>
    <row r="48" spans="1:5" x14ac:dyDescent="0.2">
      <c r="A48" t="s">
        <v>652</v>
      </c>
      <c r="B48" t="s">
        <v>503</v>
      </c>
      <c r="C48">
        <v>5.1000000000000004E-3</v>
      </c>
      <c r="D48">
        <v>8.7999999999999995E-2</v>
      </c>
      <c r="E48" t="str">
        <f t="shared" si="0"/>
        <v>n</v>
      </c>
    </row>
    <row r="49" spans="1:5" x14ac:dyDescent="0.2">
      <c r="A49" t="s">
        <v>653</v>
      </c>
      <c r="B49" t="s">
        <v>654</v>
      </c>
      <c r="D49">
        <v>1.8</v>
      </c>
      <c r="E49" t="str">
        <f t="shared" si="0"/>
        <v>n</v>
      </c>
    </row>
    <row r="50" spans="1:5" x14ac:dyDescent="0.2">
      <c r="A50" t="s">
        <v>655</v>
      </c>
      <c r="B50" t="s">
        <v>532</v>
      </c>
      <c r="C50">
        <v>3.6999999999999998E-2</v>
      </c>
      <c r="E50" t="str">
        <f t="shared" si="0"/>
        <v>n</v>
      </c>
    </row>
    <row r="51" spans="1:5" x14ac:dyDescent="0.2">
      <c r="A51" t="s">
        <v>431</v>
      </c>
      <c r="B51" t="s">
        <v>504</v>
      </c>
      <c r="C51">
        <v>5.0999999999999996</v>
      </c>
      <c r="E51" t="str">
        <f t="shared" si="0"/>
        <v>n</v>
      </c>
    </row>
    <row r="52" spans="1:5" x14ac:dyDescent="0.2">
      <c r="A52" t="s">
        <v>656</v>
      </c>
      <c r="B52" t="s">
        <v>657</v>
      </c>
      <c r="C52">
        <v>2.0000000000000001E-4</v>
      </c>
      <c r="E52" t="str">
        <f t="shared" si="0"/>
        <v>n</v>
      </c>
    </row>
    <row r="53" spans="1:5" x14ac:dyDescent="0.2">
      <c r="A53" t="s">
        <v>658</v>
      </c>
      <c r="B53" t="s">
        <v>659</v>
      </c>
      <c r="D53">
        <v>88</v>
      </c>
      <c r="E53" t="str">
        <f t="shared" si="0"/>
        <v>n</v>
      </c>
    </row>
    <row r="54" spans="1:5" x14ac:dyDescent="0.2">
      <c r="A54" t="s">
        <v>660</v>
      </c>
      <c r="B54" t="s">
        <v>661</v>
      </c>
      <c r="D54">
        <v>88</v>
      </c>
      <c r="E54" t="str">
        <f t="shared" si="0"/>
        <v>n</v>
      </c>
    </row>
    <row r="55" spans="1:5" x14ac:dyDescent="0.2">
      <c r="A55" t="s">
        <v>662</v>
      </c>
      <c r="B55" t="s">
        <v>663</v>
      </c>
      <c r="D55">
        <v>57</v>
      </c>
      <c r="E55" t="str">
        <f t="shared" si="0"/>
        <v>n</v>
      </c>
    </row>
    <row r="56" spans="1:5" x14ac:dyDescent="0.2">
      <c r="A56" t="s">
        <v>664</v>
      </c>
      <c r="B56" t="s">
        <v>665</v>
      </c>
      <c r="C56">
        <v>8.7999999999999995E-2</v>
      </c>
      <c r="E56" t="str">
        <f t="shared" si="0"/>
        <v>n</v>
      </c>
    </row>
    <row r="57" spans="1:5" x14ac:dyDescent="0.2">
      <c r="A57" t="s">
        <v>666</v>
      </c>
      <c r="B57" t="s">
        <v>667</v>
      </c>
      <c r="D57">
        <v>0.26</v>
      </c>
      <c r="E57" t="str">
        <f t="shared" si="0"/>
        <v>n</v>
      </c>
    </row>
    <row r="58" spans="1:5" x14ac:dyDescent="0.2">
      <c r="A58" t="s">
        <v>668</v>
      </c>
      <c r="B58" t="s">
        <v>669</v>
      </c>
      <c r="D58">
        <v>260</v>
      </c>
      <c r="E58" t="str">
        <f t="shared" si="0"/>
        <v>n</v>
      </c>
    </row>
    <row r="59" spans="1:5" x14ac:dyDescent="0.2">
      <c r="A59" t="s">
        <v>670</v>
      </c>
      <c r="B59" t="s">
        <v>671</v>
      </c>
      <c r="D59">
        <v>180</v>
      </c>
      <c r="E59" t="str">
        <f t="shared" si="0"/>
        <v>n</v>
      </c>
    </row>
    <row r="60" spans="1:5" x14ac:dyDescent="0.2">
      <c r="A60" t="s">
        <v>72</v>
      </c>
      <c r="B60" t="s">
        <v>505</v>
      </c>
      <c r="C60">
        <v>0.33</v>
      </c>
      <c r="E60" t="str">
        <f t="shared" si="0"/>
        <v>n</v>
      </c>
    </row>
    <row r="61" spans="1:5" x14ac:dyDescent="0.2">
      <c r="A61" t="s">
        <v>82</v>
      </c>
      <c r="B61" t="s">
        <v>506</v>
      </c>
      <c r="C61">
        <v>11</v>
      </c>
      <c r="E61" t="str">
        <f t="shared" si="0"/>
        <v>n</v>
      </c>
    </row>
    <row r="62" spans="1:5" x14ac:dyDescent="0.2">
      <c r="A62" t="s">
        <v>86</v>
      </c>
      <c r="B62" t="s">
        <v>507</v>
      </c>
      <c r="D62">
        <v>22</v>
      </c>
      <c r="E62" t="str">
        <f t="shared" si="0"/>
        <v>n</v>
      </c>
    </row>
    <row r="63" spans="1:5" x14ac:dyDescent="0.2">
      <c r="A63" t="s">
        <v>672</v>
      </c>
      <c r="B63" t="s">
        <v>673</v>
      </c>
      <c r="C63">
        <v>3.3</v>
      </c>
      <c r="D63">
        <v>440</v>
      </c>
      <c r="E63" t="str">
        <f t="shared" si="0"/>
        <v>n</v>
      </c>
    </row>
    <row r="64" spans="1:5" x14ac:dyDescent="0.2">
      <c r="A64" t="s">
        <v>674</v>
      </c>
      <c r="B64" t="s">
        <v>675</v>
      </c>
      <c r="C64">
        <v>0.41</v>
      </c>
      <c r="D64">
        <v>8.8000000000000007</v>
      </c>
      <c r="E64" t="str">
        <f t="shared" si="0"/>
        <v>n</v>
      </c>
    </row>
    <row r="65" spans="1:5" x14ac:dyDescent="0.2">
      <c r="A65" t="s">
        <v>676</v>
      </c>
      <c r="B65" t="s">
        <v>677</v>
      </c>
      <c r="D65">
        <v>22000</v>
      </c>
      <c r="E65" t="str">
        <f t="shared" si="0"/>
        <v>n</v>
      </c>
    </row>
    <row r="66" spans="1:5" x14ac:dyDescent="0.2">
      <c r="A66" t="s">
        <v>678</v>
      </c>
      <c r="B66" t="s">
        <v>679</v>
      </c>
      <c r="D66">
        <v>130000</v>
      </c>
      <c r="E66" t="str">
        <f t="shared" si="0"/>
        <v>n</v>
      </c>
    </row>
    <row r="67" spans="1:5" x14ac:dyDescent="0.2">
      <c r="A67" t="s">
        <v>680</v>
      </c>
      <c r="B67" t="s">
        <v>681</v>
      </c>
      <c r="C67">
        <v>220</v>
      </c>
      <c r="E67" t="str">
        <f t="shared" si="0"/>
        <v>n</v>
      </c>
    </row>
    <row r="68" spans="1:5" x14ac:dyDescent="0.2">
      <c r="A68" t="s">
        <v>682</v>
      </c>
      <c r="B68" t="s">
        <v>508</v>
      </c>
      <c r="C68">
        <v>6.7999999999999996E-3</v>
      </c>
      <c r="D68">
        <v>4.3999999999999997E-2</v>
      </c>
      <c r="E68" t="str">
        <f t="shared" si="0"/>
        <v>n</v>
      </c>
    </row>
    <row r="69" spans="1:5" x14ac:dyDescent="0.2">
      <c r="A69" t="s">
        <v>683</v>
      </c>
      <c r="B69" t="s">
        <v>508</v>
      </c>
      <c r="C69">
        <v>6.7999999999999996E-3</v>
      </c>
      <c r="D69">
        <v>4.3999999999999997E-2</v>
      </c>
      <c r="E69" t="str">
        <f t="shared" si="0"/>
        <v>n</v>
      </c>
    </row>
    <row r="70" spans="1:5" x14ac:dyDescent="0.2">
      <c r="A70" t="s">
        <v>684</v>
      </c>
      <c r="B70" t="s">
        <v>685</v>
      </c>
      <c r="D70">
        <v>39</v>
      </c>
      <c r="E70" t="str">
        <f t="shared" ref="E70:E133" si="1">IF(MAX(C70:D70)=0, "y", "n")</f>
        <v>n</v>
      </c>
    </row>
    <row r="71" spans="1:5" x14ac:dyDescent="0.2">
      <c r="A71" t="s">
        <v>686</v>
      </c>
      <c r="B71" t="s">
        <v>687</v>
      </c>
      <c r="D71">
        <v>9.6</v>
      </c>
      <c r="E71" t="str">
        <f t="shared" si="1"/>
        <v>n</v>
      </c>
    </row>
    <row r="72" spans="1:5" x14ac:dyDescent="0.2">
      <c r="A72" t="s">
        <v>688</v>
      </c>
      <c r="B72" t="s">
        <v>689</v>
      </c>
      <c r="C72">
        <v>0.28999999999999998</v>
      </c>
      <c r="E72" t="str">
        <f t="shared" si="1"/>
        <v>n</v>
      </c>
    </row>
    <row r="73" spans="1:5" x14ac:dyDescent="0.2">
      <c r="A73" t="s">
        <v>690</v>
      </c>
      <c r="B73" t="s">
        <v>691</v>
      </c>
      <c r="C73">
        <v>19</v>
      </c>
      <c r="E73" t="str">
        <f t="shared" si="1"/>
        <v>n</v>
      </c>
    </row>
    <row r="74" spans="1:5" x14ac:dyDescent="0.2">
      <c r="A74" t="s">
        <v>692</v>
      </c>
      <c r="B74" t="s">
        <v>693</v>
      </c>
      <c r="D74">
        <v>3100</v>
      </c>
      <c r="E74" t="str">
        <f t="shared" si="1"/>
        <v>n</v>
      </c>
    </row>
    <row r="75" spans="1:5" x14ac:dyDescent="0.2">
      <c r="A75" t="s">
        <v>694</v>
      </c>
      <c r="B75" t="s">
        <v>509</v>
      </c>
      <c r="C75">
        <v>2</v>
      </c>
      <c r="D75">
        <v>440</v>
      </c>
      <c r="E75" t="str">
        <f t="shared" si="1"/>
        <v>n</v>
      </c>
    </row>
    <row r="76" spans="1:5" x14ac:dyDescent="0.2">
      <c r="A76" t="s">
        <v>695</v>
      </c>
      <c r="B76" t="s">
        <v>696</v>
      </c>
      <c r="D76">
        <v>440</v>
      </c>
      <c r="E76" t="str">
        <f t="shared" si="1"/>
        <v>n</v>
      </c>
    </row>
    <row r="77" spans="1:5" x14ac:dyDescent="0.2">
      <c r="A77" t="s">
        <v>697</v>
      </c>
      <c r="B77" t="s">
        <v>698</v>
      </c>
      <c r="D77">
        <v>3.9</v>
      </c>
      <c r="E77" t="str">
        <f t="shared" si="1"/>
        <v>n</v>
      </c>
    </row>
    <row r="78" spans="1:5" x14ac:dyDescent="0.2">
      <c r="A78" t="s">
        <v>699</v>
      </c>
      <c r="B78" t="s">
        <v>515</v>
      </c>
      <c r="C78">
        <v>0.12</v>
      </c>
      <c r="D78">
        <v>3.1</v>
      </c>
      <c r="E78" t="str">
        <f t="shared" si="1"/>
        <v>n</v>
      </c>
    </row>
    <row r="79" spans="1:5" x14ac:dyDescent="0.2">
      <c r="A79" t="s">
        <v>700</v>
      </c>
      <c r="B79" t="s">
        <v>701</v>
      </c>
      <c r="C79">
        <v>2.7000000000000001E-3</v>
      </c>
      <c r="E79" t="str">
        <f t="shared" si="1"/>
        <v>n</v>
      </c>
    </row>
    <row r="80" spans="1:5" x14ac:dyDescent="0.2">
      <c r="A80" t="s">
        <v>702</v>
      </c>
      <c r="B80" t="s">
        <v>703</v>
      </c>
      <c r="D80">
        <v>0.64</v>
      </c>
      <c r="E80" t="str">
        <f t="shared" si="1"/>
        <v>n</v>
      </c>
    </row>
    <row r="81" spans="1:5" x14ac:dyDescent="0.2">
      <c r="A81" t="s">
        <v>704</v>
      </c>
      <c r="B81" t="s">
        <v>705</v>
      </c>
      <c r="D81">
        <v>0.88</v>
      </c>
      <c r="E81" t="str">
        <f t="shared" si="1"/>
        <v>n</v>
      </c>
    </row>
    <row r="82" spans="1:5" x14ac:dyDescent="0.2">
      <c r="A82" t="s">
        <v>706</v>
      </c>
      <c r="B82" t="s">
        <v>707</v>
      </c>
      <c r="D82">
        <v>220000</v>
      </c>
      <c r="E82" t="str">
        <f t="shared" si="1"/>
        <v>n</v>
      </c>
    </row>
    <row r="83" spans="1:5" x14ac:dyDescent="0.2">
      <c r="A83" t="s">
        <v>708</v>
      </c>
      <c r="B83" t="s">
        <v>709</v>
      </c>
      <c r="C83">
        <v>4.1000000000000002E-2</v>
      </c>
      <c r="D83">
        <v>88</v>
      </c>
      <c r="E83" t="str">
        <f t="shared" si="1"/>
        <v>n</v>
      </c>
    </row>
    <row r="84" spans="1:5" x14ac:dyDescent="0.2">
      <c r="A84" t="s">
        <v>710</v>
      </c>
      <c r="B84" t="s">
        <v>711</v>
      </c>
      <c r="C84">
        <v>0.16</v>
      </c>
      <c r="E84" t="str">
        <f t="shared" si="1"/>
        <v>n</v>
      </c>
    </row>
    <row r="85" spans="1:5" x14ac:dyDescent="0.2">
      <c r="A85" t="s">
        <v>712</v>
      </c>
      <c r="B85" t="s">
        <v>713</v>
      </c>
      <c r="D85">
        <v>0.13</v>
      </c>
      <c r="E85" t="str">
        <f t="shared" si="1"/>
        <v>n</v>
      </c>
    </row>
    <row r="86" spans="1:5" x14ac:dyDescent="0.2">
      <c r="A86" t="s">
        <v>101</v>
      </c>
      <c r="B86" t="s">
        <v>510</v>
      </c>
      <c r="D86">
        <v>220</v>
      </c>
      <c r="E86" t="str">
        <f t="shared" si="1"/>
        <v>n</v>
      </c>
    </row>
    <row r="87" spans="1:5" x14ac:dyDescent="0.2">
      <c r="A87" t="s">
        <v>714</v>
      </c>
      <c r="B87" t="s">
        <v>715</v>
      </c>
      <c r="C87">
        <v>0.4</v>
      </c>
      <c r="E87" t="str">
        <f t="shared" si="1"/>
        <v>n</v>
      </c>
    </row>
    <row r="88" spans="1:5" x14ac:dyDescent="0.2">
      <c r="A88" t="s">
        <v>716</v>
      </c>
      <c r="B88" t="s">
        <v>717</v>
      </c>
      <c r="C88">
        <v>1.4</v>
      </c>
      <c r="D88">
        <v>1300</v>
      </c>
      <c r="E88" t="str">
        <f t="shared" si="1"/>
        <v>n</v>
      </c>
    </row>
    <row r="89" spans="1:5" x14ac:dyDescent="0.2">
      <c r="A89" t="s">
        <v>718</v>
      </c>
      <c r="B89" t="s">
        <v>719</v>
      </c>
      <c r="D89">
        <v>220000</v>
      </c>
      <c r="E89" t="str">
        <f t="shared" si="1"/>
        <v>n</v>
      </c>
    </row>
    <row r="90" spans="1:5" x14ac:dyDescent="0.2">
      <c r="A90" t="s">
        <v>118</v>
      </c>
      <c r="B90" t="s">
        <v>513</v>
      </c>
      <c r="C90">
        <v>0.53</v>
      </c>
      <c r="D90">
        <v>8.5</v>
      </c>
      <c r="E90" t="str">
        <f t="shared" si="1"/>
        <v>n</v>
      </c>
    </row>
    <row r="91" spans="1:5" x14ac:dyDescent="0.2">
      <c r="A91" t="s">
        <v>121</v>
      </c>
      <c r="B91" t="s">
        <v>514</v>
      </c>
      <c r="D91">
        <v>390</v>
      </c>
      <c r="E91" t="str">
        <f t="shared" si="1"/>
        <v>n</v>
      </c>
    </row>
    <row r="92" spans="1:5" x14ac:dyDescent="0.2">
      <c r="A92" t="s">
        <v>720</v>
      </c>
      <c r="B92" t="s">
        <v>721</v>
      </c>
      <c r="C92">
        <v>1.7999999999999999E-2</v>
      </c>
      <c r="E92" t="str">
        <f t="shared" si="1"/>
        <v>n</v>
      </c>
    </row>
    <row r="93" spans="1:5" x14ac:dyDescent="0.2">
      <c r="A93" t="s">
        <v>722</v>
      </c>
      <c r="B93" t="s">
        <v>723</v>
      </c>
      <c r="D93">
        <v>4.3999999999999997E-2</v>
      </c>
      <c r="E93" t="str">
        <f t="shared" si="1"/>
        <v>n</v>
      </c>
    </row>
    <row r="94" spans="1:5" x14ac:dyDescent="0.2">
      <c r="A94" t="s">
        <v>724</v>
      </c>
      <c r="B94" t="s">
        <v>725</v>
      </c>
      <c r="D94">
        <v>8.8000000000000007</v>
      </c>
      <c r="E94" t="str">
        <f t="shared" si="1"/>
        <v>n</v>
      </c>
    </row>
    <row r="95" spans="1:5" x14ac:dyDescent="0.2">
      <c r="A95" t="s">
        <v>726</v>
      </c>
      <c r="B95" t="s">
        <v>727</v>
      </c>
      <c r="D95">
        <v>1.8</v>
      </c>
      <c r="E95" t="str">
        <f t="shared" si="1"/>
        <v>n</v>
      </c>
    </row>
    <row r="96" spans="1:5" x14ac:dyDescent="0.2">
      <c r="A96" t="s">
        <v>728</v>
      </c>
      <c r="B96" t="s">
        <v>729</v>
      </c>
      <c r="C96">
        <v>1.8000000000000001E-4</v>
      </c>
      <c r="E96" t="str">
        <f t="shared" si="1"/>
        <v>n</v>
      </c>
    </row>
    <row r="97" spans="1:5" x14ac:dyDescent="0.2">
      <c r="A97" t="s">
        <v>730</v>
      </c>
      <c r="B97" t="s">
        <v>516</v>
      </c>
      <c r="D97">
        <v>0.26</v>
      </c>
      <c r="E97" t="str">
        <f t="shared" si="1"/>
        <v>n</v>
      </c>
    </row>
    <row r="98" spans="1:5" x14ac:dyDescent="0.2">
      <c r="A98" t="s">
        <v>731</v>
      </c>
      <c r="B98" t="s">
        <v>517</v>
      </c>
      <c r="C98">
        <v>1.1000000000000001E-3</v>
      </c>
      <c r="D98">
        <v>0.13</v>
      </c>
      <c r="E98" t="str">
        <f t="shared" si="1"/>
        <v>n</v>
      </c>
    </row>
    <row r="99" spans="1:5" x14ac:dyDescent="0.2">
      <c r="A99" t="s">
        <v>8</v>
      </c>
      <c r="B99" t="s">
        <v>518</v>
      </c>
      <c r="C99">
        <v>20</v>
      </c>
      <c r="E99" t="str">
        <f t="shared" si="1"/>
        <v>n</v>
      </c>
    </row>
    <row r="100" spans="1:5" x14ac:dyDescent="0.2">
      <c r="A100" t="s">
        <v>732</v>
      </c>
      <c r="B100" t="s">
        <v>733</v>
      </c>
      <c r="C100">
        <v>1.4E-3</v>
      </c>
      <c r="D100">
        <v>2.5999999999999999E-2</v>
      </c>
      <c r="E100" t="str">
        <f t="shared" si="1"/>
        <v>n</v>
      </c>
    </row>
    <row r="101" spans="1:5" x14ac:dyDescent="0.2">
      <c r="A101" t="s">
        <v>734</v>
      </c>
      <c r="C101">
        <v>0.02</v>
      </c>
      <c r="E101" t="str">
        <f t="shared" si="1"/>
        <v>n</v>
      </c>
    </row>
    <row r="102" spans="1:5" x14ac:dyDescent="0.2">
      <c r="A102" t="s">
        <v>735</v>
      </c>
      <c r="B102" t="s">
        <v>736</v>
      </c>
      <c r="D102">
        <v>2600</v>
      </c>
      <c r="E102" t="str">
        <f t="shared" si="1"/>
        <v>n</v>
      </c>
    </row>
    <row r="103" spans="1:5" x14ac:dyDescent="0.2">
      <c r="A103" t="s">
        <v>737</v>
      </c>
      <c r="B103" t="s">
        <v>738</v>
      </c>
      <c r="D103">
        <v>2600</v>
      </c>
      <c r="E103" t="str">
        <f t="shared" si="1"/>
        <v>n</v>
      </c>
    </row>
    <row r="104" spans="1:5" x14ac:dyDescent="0.2">
      <c r="A104" t="s">
        <v>739</v>
      </c>
      <c r="B104" t="s">
        <v>740</v>
      </c>
      <c r="D104">
        <v>2600</v>
      </c>
      <c r="E104" t="str">
        <f t="shared" si="1"/>
        <v>n</v>
      </c>
    </row>
    <row r="105" spans="1:5" x14ac:dyDescent="0.2">
      <c r="A105" t="s">
        <v>741</v>
      </c>
      <c r="B105" t="s">
        <v>742</v>
      </c>
      <c r="D105">
        <v>2600</v>
      </c>
      <c r="E105" t="str">
        <f t="shared" si="1"/>
        <v>n</v>
      </c>
    </row>
    <row r="106" spans="1:5" x14ac:dyDescent="0.2">
      <c r="A106" t="s">
        <v>743</v>
      </c>
      <c r="B106" t="s">
        <v>564</v>
      </c>
      <c r="D106">
        <v>1800</v>
      </c>
      <c r="E106" t="str">
        <f t="shared" si="1"/>
        <v>n</v>
      </c>
    </row>
    <row r="107" spans="1:5" x14ac:dyDescent="0.2">
      <c r="A107" t="s">
        <v>744</v>
      </c>
      <c r="B107" t="s">
        <v>745</v>
      </c>
      <c r="C107">
        <v>0.2</v>
      </c>
      <c r="E107" t="str">
        <f t="shared" si="1"/>
        <v>n</v>
      </c>
    </row>
    <row r="108" spans="1:5" x14ac:dyDescent="0.2">
      <c r="A108" t="s">
        <v>746</v>
      </c>
      <c r="B108" t="s">
        <v>747</v>
      </c>
      <c r="D108">
        <v>3.5</v>
      </c>
      <c r="E108" t="str">
        <f t="shared" si="1"/>
        <v>n</v>
      </c>
    </row>
    <row r="109" spans="1:5" x14ac:dyDescent="0.2">
      <c r="A109" t="s">
        <v>748</v>
      </c>
      <c r="B109" t="s">
        <v>749</v>
      </c>
      <c r="D109">
        <v>26000</v>
      </c>
      <c r="E109" t="str">
        <f t="shared" si="1"/>
        <v>n</v>
      </c>
    </row>
    <row r="110" spans="1:5" x14ac:dyDescent="0.2">
      <c r="A110" t="s">
        <v>750</v>
      </c>
      <c r="B110" t="s">
        <v>751</v>
      </c>
      <c r="D110">
        <v>3100</v>
      </c>
      <c r="E110" t="str">
        <f t="shared" si="1"/>
        <v>n</v>
      </c>
    </row>
    <row r="111" spans="1:5" x14ac:dyDescent="0.2">
      <c r="A111" t="s">
        <v>752</v>
      </c>
      <c r="B111" t="s">
        <v>753</v>
      </c>
      <c r="D111">
        <v>4400</v>
      </c>
      <c r="E111" t="str">
        <f t="shared" si="1"/>
        <v>n</v>
      </c>
    </row>
    <row r="112" spans="1:5" x14ac:dyDescent="0.2">
      <c r="A112" t="s">
        <v>754</v>
      </c>
      <c r="B112" t="s">
        <v>755</v>
      </c>
      <c r="C112">
        <v>2.4</v>
      </c>
      <c r="E112" t="str">
        <f t="shared" si="1"/>
        <v>n</v>
      </c>
    </row>
    <row r="113" spans="1:5" x14ac:dyDescent="0.2">
      <c r="A113" t="s">
        <v>249</v>
      </c>
      <c r="B113" t="s">
        <v>524</v>
      </c>
      <c r="C113">
        <v>0.02</v>
      </c>
      <c r="E113" t="str">
        <f t="shared" si="1"/>
        <v>n</v>
      </c>
    </row>
    <row r="114" spans="1:5" x14ac:dyDescent="0.2">
      <c r="A114" t="s">
        <v>756</v>
      </c>
      <c r="B114" t="s">
        <v>757</v>
      </c>
      <c r="C114">
        <v>1.0999999999999999E-2</v>
      </c>
      <c r="E114" t="str">
        <f t="shared" si="1"/>
        <v>n</v>
      </c>
    </row>
    <row r="115" spans="1:5" x14ac:dyDescent="0.2">
      <c r="A115" t="s">
        <v>758</v>
      </c>
      <c r="B115" t="s">
        <v>759</v>
      </c>
      <c r="C115">
        <v>2E-3</v>
      </c>
      <c r="D115">
        <v>0.88</v>
      </c>
      <c r="E115" t="str">
        <f t="shared" si="1"/>
        <v>n</v>
      </c>
    </row>
    <row r="116" spans="1:5" x14ac:dyDescent="0.2">
      <c r="A116" t="s">
        <v>760</v>
      </c>
      <c r="B116" t="s">
        <v>540</v>
      </c>
      <c r="C116">
        <v>0.02</v>
      </c>
      <c r="D116">
        <v>39</v>
      </c>
      <c r="E116" t="str">
        <f t="shared" si="1"/>
        <v>n</v>
      </c>
    </row>
    <row r="117" spans="1:5" x14ac:dyDescent="0.2">
      <c r="A117" t="s">
        <v>761</v>
      </c>
      <c r="B117" t="s">
        <v>762</v>
      </c>
      <c r="D117">
        <v>18</v>
      </c>
      <c r="E117" t="str">
        <f t="shared" si="1"/>
        <v>n</v>
      </c>
    </row>
    <row r="118" spans="1:5" x14ac:dyDescent="0.2">
      <c r="A118" t="s">
        <v>763</v>
      </c>
      <c r="B118" t="s">
        <v>764</v>
      </c>
      <c r="C118">
        <v>2.8999999999999998E-3</v>
      </c>
      <c r="E118" t="str">
        <f t="shared" si="1"/>
        <v>n</v>
      </c>
    </row>
    <row r="119" spans="1:5" x14ac:dyDescent="0.2">
      <c r="A119" t="s">
        <v>765</v>
      </c>
      <c r="B119" t="s">
        <v>766</v>
      </c>
      <c r="C119">
        <v>2.8999999999999998E-3</v>
      </c>
      <c r="E119" t="str">
        <f t="shared" si="1"/>
        <v>n</v>
      </c>
    </row>
    <row r="120" spans="1:5" x14ac:dyDescent="0.2">
      <c r="A120" t="s">
        <v>767</v>
      </c>
      <c r="B120" t="s">
        <v>768</v>
      </c>
      <c r="C120">
        <v>2.8999999999999998E-3</v>
      </c>
      <c r="E120" t="str">
        <f t="shared" si="1"/>
        <v>n</v>
      </c>
    </row>
    <row r="121" spans="1:5" x14ac:dyDescent="0.2">
      <c r="A121" t="s">
        <v>2</v>
      </c>
      <c r="B121" t="s">
        <v>525</v>
      </c>
      <c r="D121">
        <v>880</v>
      </c>
      <c r="E121" t="str">
        <f t="shared" si="1"/>
        <v>n</v>
      </c>
    </row>
    <row r="122" spans="1:5" x14ac:dyDescent="0.2">
      <c r="A122" t="s">
        <v>3</v>
      </c>
      <c r="B122" t="s">
        <v>526</v>
      </c>
      <c r="C122">
        <v>1.1000000000000001</v>
      </c>
      <c r="D122">
        <v>3500</v>
      </c>
      <c r="E122" t="str">
        <f t="shared" si="1"/>
        <v>n</v>
      </c>
    </row>
    <row r="123" spans="1:5" x14ac:dyDescent="0.2">
      <c r="A123" t="s">
        <v>769</v>
      </c>
      <c r="B123" t="s">
        <v>527</v>
      </c>
      <c r="C123">
        <v>3.5999999999999997E-2</v>
      </c>
      <c r="E123" t="str">
        <f t="shared" si="1"/>
        <v>n</v>
      </c>
    </row>
    <row r="124" spans="1:5" x14ac:dyDescent="0.2">
      <c r="A124" t="s">
        <v>770</v>
      </c>
      <c r="B124" t="s">
        <v>771</v>
      </c>
      <c r="D124">
        <v>440</v>
      </c>
      <c r="E124" t="str">
        <f t="shared" si="1"/>
        <v>n</v>
      </c>
    </row>
    <row r="125" spans="1:5" x14ac:dyDescent="0.2">
      <c r="A125" t="s">
        <v>772</v>
      </c>
      <c r="B125" t="s">
        <v>521</v>
      </c>
      <c r="C125">
        <v>0.18</v>
      </c>
      <c r="E125" t="str">
        <f t="shared" si="1"/>
        <v>n</v>
      </c>
    </row>
    <row r="126" spans="1:5" x14ac:dyDescent="0.2">
      <c r="A126" t="s">
        <v>773</v>
      </c>
      <c r="B126" t="s">
        <v>522</v>
      </c>
      <c r="C126">
        <v>0.13</v>
      </c>
      <c r="E126" t="str">
        <f t="shared" si="1"/>
        <v>n</v>
      </c>
    </row>
    <row r="127" spans="1:5" x14ac:dyDescent="0.2">
      <c r="A127" t="s">
        <v>774</v>
      </c>
      <c r="B127" t="s">
        <v>523</v>
      </c>
      <c r="C127">
        <v>0.13</v>
      </c>
      <c r="E127" t="str">
        <f t="shared" si="1"/>
        <v>n</v>
      </c>
    </row>
    <row r="128" spans="1:5" x14ac:dyDescent="0.2">
      <c r="A128" t="s">
        <v>135</v>
      </c>
      <c r="B128" t="s">
        <v>528</v>
      </c>
      <c r="C128">
        <v>7.7</v>
      </c>
      <c r="E128" t="str">
        <f t="shared" si="1"/>
        <v>n</v>
      </c>
    </row>
    <row r="129" spans="1:5" x14ac:dyDescent="0.2">
      <c r="A129" t="s">
        <v>775</v>
      </c>
      <c r="B129" t="s">
        <v>541</v>
      </c>
      <c r="C129">
        <v>0.47</v>
      </c>
      <c r="D129">
        <v>31</v>
      </c>
      <c r="E129" t="str">
        <f t="shared" si="1"/>
        <v>n</v>
      </c>
    </row>
    <row r="130" spans="1:5" x14ac:dyDescent="0.2">
      <c r="A130" t="s">
        <v>776</v>
      </c>
      <c r="B130" t="s">
        <v>529</v>
      </c>
      <c r="D130">
        <v>17</v>
      </c>
      <c r="E130" t="str">
        <f t="shared" si="1"/>
        <v>n</v>
      </c>
    </row>
    <row r="131" spans="1:5" x14ac:dyDescent="0.2">
      <c r="A131" t="s">
        <v>777</v>
      </c>
      <c r="B131" t="s">
        <v>530</v>
      </c>
      <c r="D131">
        <v>180</v>
      </c>
      <c r="E131" t="str">
        <f t="shared" si="1"/>
        <v>n</v>
      </c>
    </row>
    <row r="132" spans="1:5" x14ac:dyDescent="0.2">
      <c r="A132" t="s">
        <v>778</v>
      </c>
      <c r="B132" t="s">
        <v>531</v>
      </c>
      <c r="D132">
        <v>180</v>
      </c>
      <c r="E132" t="str">
        <f t="shared" si="1"/>
        <v>n</v>
      </c>
    </row>
    <row r="133" spans="1:5" x14ac:dyDescent="0.2">
      <c r="A133" t="s">
        <v>779</v>
      </c>
      <c r="B133" t="s">
        <v>780</v>
      </c>
      <c r="C133">
        <v>3.3</v>
      </c>
      <c r="D133">
        <v>18</v>
      </c>
      <c r="E133" t="str">
        <f t="shared" si="1"/>
        <v>n</v>
      </c>
    </row>
    <row r="134" spans="1:5" x14ac:dyDescent="0.2">
      <c r="A134" t="s">
        <v>781</v>
      </c>
      <c r="B134" t="s">
        <v>782</v>
      </c>
      <c r="C134">
        <v>3.1</v>
      </c>
      <c r="D134">
        <v>88</v>
      </c>
      <c r="E134" t="str">
        <f t="shared" ref="E134:E197" si="2">IF(MAX(C134:D134)=0, "y", "n")</f>
        <v>n</v>
      </c>
    </row>
    <row r="135" spans="1:5" x14ac:dyDescent="0.2">
      <c r="A135" t="s">
        <v>783</v>
      </c>
      <c r="B135" t="s">
        <v>784</v>
      </c>
      <c r="C135">
        <v>0.15</v>
      </c>
      <c r="D135">
        <v>2.2000000000000002</v>
      </c>
      <c r="E135" t="str">
        <f t="shared" si="2"/>
        <v>n</v>
      </c>
    </row>
    <row r="136" spans="1:5" x14ac:dyDescent="0.2">
      <c r="A136" t="s">
        <v>785</v>
      </c>
      <c r="B136" t="s">
        <v>786</v>
      </c>
      <c r="D136">
        <v>1.3</v>
      </c>
      <c r="E136" t="str">
        <f t="shared" si="2"/>
        <v>n</v>
      </c>
    </row>
    <row r="137" spans="1:5" x14ac:dyDescent="0.2">
      <c r="A137" t="s">
        <v>445</v>
      </c>
      <c r="B137" t="s">
        <v>535</v>
      </c>
      <c r="C137">
        <v>2.7000000000000001E-3</v>
      </c>
      <c r="E137" t="str">
        <f t="shared" si="2"/>
        <v>n</v>
      </c>
    </row>
    <row r="138" spans="1:5" x14ac:dyDescent="0.2">
      <c r="A138" t="s">
        <v>787</v>
      </c>
      <c r="C138">
        <v>4.1000000000000002E-2</v>
      </c>
      <c r="D138">
        <v>22</v>
      </c>
      <c r="E138" t="str">
        <f t="shared" si="2"/>
        <v>n</v>
      </c>
    </row>
    <row r="139" spans="1:5" x14ac:dyDescent="0.2">
      <c r="A139" t="s">
        <v>788</v>
      </c>
      <c r="B139" t="s">
        <v>789</v>
      </c>
      <c r="D139">
        <v>0.88</v>
      </c>
      <c r="E139" t="str">
        <f t="shared" si="2"/>
        <v>n</v>
      </c>
    </row>
    <row r="140" spans="1:5" x14ac:dyDescent="0.2">
      <c r="A140" t="s">
        <v>790</v>
      </c>
      <c r="B140" t="s">
        <v>791</v>
      </c>
      <c r="D140">
        <v>0.44</v>
      </c>
      <c r="E140" t="str">
        <f t="shared" si="2"/>
        <v>n</v>
      </c>
    </row>
    <row r="141" spans="1:5" x14ac:dyDescent="0.2">
      <c r="A141" t="s">
        <v>792</v>
      </c>
      <c r="B141" t="s">
        <v>793</v>
      </c>
      <c r="D141">
        <v>1.3</v>
      </c>
      <c r="E141" t="str">
        <f t="shared" si="2"/>
        <v>n</v>
      </c>
    </row>
    <row r="142" spans="1:5" x14ac:dyDescent="0.2">
      <c r="A142" t="s">
        <v>794</v>
      </c>
      <c r="B142" t="s">
        <v>795</v>
      </c>
      <c r="C142">
        <v>1.2E-4</v>
      </c>
      <c r="E142" t="str">
        <f t="shared" si="2"/>
        <v>n</v>
      </c>
    </row>
    <row r="143" spans="1:5" x14ac:dyDescent="0.2">
      <c r="A143" t="s">
        <v>796</v>
      </c>
      <c r="B143" t="s">
        <v>797</v>
      </c>
      <c r="D143">
        <v>180000</v>
      </c>
      <c r="E143" t="str">
        <f t="shared" si="2"/>
        <v>n</v>
      </c>
    </row>
    <row r="144" spans="1:5" x14ac:dyDescent="0.2">
      <c r="A144" t="s">
        <v>798</v>
      </c>
      <c r="B144" t="s">
        <v>799</v>
      </c>
      <c r="D144">
        <v>130000</v>
      </c>
      <c r="E144" t="str">
        <f t="shared" si="2"/>
        <v>n</v>
      </c>
    </row>
    <row r="145" spans="1:5" x14ac:dyDescent="0.2">
      <c r="A145" t="s">
        <v>800</v>
      </c>
      <c r="B145" t="s">
        <v>801</v>
      </c>
      <c r="C145">
        <v>0.94</v>
      </c>
      <c r="E145" t="str">
        <f t="shared" si="2"/>
        <v>n</v>
      </c>
    </row>
    <row r="146" spans="1:5" x14ac:dyDescent="0.2">
      <c r="A146" t="s">
        <v>802</v>
      </c>
      <c r="B146" t="s">
        <v>803</v>
      </c>
      <c r="D146">
        <v>3100</v>
      </c>
      <c r="E146" t="str">
        <f t="shared" si="2"/>
        <v>n</v>
      </c>
    </row>
    <row r="147" spans="1:5" x14ac:dyDescent="0.2">
      <c r="A147" t="s">
        <v>804</v>
      </c>
      <c r="B147" t="s">
        <v>805</v>
      </c>
      <c r="D147">
        <v>0.88</v>
      </c>
      <c r="E147" t="str">
        <f t="shared" si="2"/>
        <v>n</v>
      </c>
    </row>
    <row r="148" spans="1:5" x14ac:dyDescent="0.2">
      <c r="A148" t="s">
        <v>806</v>
      </c>
      <c r="B148" t="s">
        <v>807</v>
      </c>
      <c r="C148">
        <v>9.4000000000000004E-3</v>
      </c>
      <c r="E148" t="str">
        <f t="shared" si="2"/>
        <v>n</v>
      </c>
    </row>
    <row r="149" spans="1:5" x14ac:dyDescent="0.2">
      <c r="A149" t="s">
        <v>808</v>
      </c>
      <c r="B149" t="s">
        <v>809</v>
      </c>
      <c r="C149">
        <v>1.7000000000000001E-4</v>
      </c>
      <c r="E149" t="str">
        <f t="shared" si="2"/>
        <v>n</v>
      </c>
    </row>
    <row r="150" spans="1:5" x14ac:dyDescent="0.2">
      <c r="A150" t="s">
        <v>810</v>
      </c>
      <c r="B150" t="s">
        <v>811</v>
      </c>
      <c r="D150">
        <v>130</v>
      </c>
      <c r="E150" t="str">
        <f t="shared" si="2"/>
        <v>n</v>
      </c>
    </row>
    <row r="151" spans="1:5" x14ac:dyDescent="0.2">
      <c r="A151" t="s">
        <v>812</v>
      </c>
      <c r="B151" t="s">
        <v>813</v>
      </c>
      <c r="D151">
        <v>8.8000000000000005E-3</v>
      </c>
      <c r="E151" t="str">
        <f t="shared" si="2"/>
        <v>n</v>
      </c>
    </row>
    <row r="152" spans="1:5" x14ac:dyDescent="0.2">
      <c r="A152" t="s">
        <v>814</v>
      </c>
      <c r="B152" t="s">
        <v>815</v>
      </c>
      <c r="C152">
        <v>7.7000000000000001E-5</v>
      </c>
      <c r="E152" t="str">
        <f t="shared" si="2"/>
        <v>n</v>
      </c>
    </row>
    <row r="153" spans="1:5" x14ac:dyDescent="0.2">
      <c r="A153" t="s">
        <v>816</v>
      </c>
      <c r="B153" t="s">
        <v>817</v>
      </c>
      <c r="C153">
        <v>0.94</v>
      </c>
      <c r="E153" t="str">
        <f t="shared" si="2"/>
        <v>n</v>
      </c>
    </row>
    <row r="154" spans="1:5" x14ac:dyDescent="0.2">
      <c r="A154" t="s">
        <v>818</v>
      </c>
      <c r="B154" t="s">
        <v>819</v>
      </c>
      <c r="D154">
        <v>8.8000000000000007</v>
      </c>
      <c r="E154" t="str">
        <f t="shared" si="2"/>
        <v>n</v>
      </c>
    </row>
    <row r="155" spans="1:5" x14ac:dyDescent="0.2">
      <c r="A155" t="s">
        <v>820</v>
      </c>
      <c r="B155" t="s">
        <v>821</v>
      </c>
      <c r="C155">
        <v>0.14000000000000001</v>
      </c>
      <c r="E155" t="str">
        <f t="shared" si="2"/>
        <v>n</v>
      </c>
    </row>
    <row r="156" spans="1:5" x14ac:dyDescent="0.2">
      <c r="A156" t="s">
        <v>448</v>
      </c>
      <c r="B156" t="s">
        <v>538</v>
      </c>
      <c r="C156">
        <v>2.5</v>
      </c>
      <c r="D156">
        <v>130</v>
      </c>
      <c r="E156" t="str">
        <f t="shared" si="2"/>
        <v>n</v>
      </c>
    </row>
    <row r="157" spans="1:5" x14ac:dyDescent="0.2">
      <c r="A157" t="s">
        <v>822</v>
      </c>
      <c r="B157" t="s">
        <v>823</v>
      </c>
      <c r="D157">
        <v>1.8</v>
      </c>
      <c r="E157" t="str">
        <f t="shared" si="2"/>
        <v>n</v>
      </c>
    </row>
    <row r="158" spans="1:5" x14ac:dyDescent="0.2">
      <c r="A158" t="s">
        <v>824</v>
      </c>
      <c r="B158" t="s">
        <v>825</v>
      </c>
      <c r="C158">
        <v>5.6000000000000001E-2</v>
      </c>
      <c r="E158" t="str">
        <f t="shared" si="2"/>
        <v>n</v>
      </c>
    </row>
    <row r="159" spans="1:5" x14ac:dyDescent="0.2">
      <c r="A159" t="s">
        <v>826</v>
      </c>
      <c r="B159" t="s">
        <v>827</v>
      </c>
      <c r="C159">
        <v>5.7999999999999996E-3</v>
      </c>
      <c r="E159" t="str">
        <f t="shared" si="2"/>
        <v>n</v>
      </c>
    </row>
    <row r="160" spans="1:5" x14ac:dyDescent="0.2">
      <c r="A160" t="s">
        <v>828</v>
      </c>
      <c r="B160" t="s">
        <v>829</v>
      </c>
      <c r="C160">
        <v>5.7999999999999996E-3</v>
      </c>
      <c r="E160" t="str">
        <f t="shared" si="2"/>
        <v>n</v>
      </c>
    </row>
    <row r="161" spans="1:5" x14ac:dyDescent="0.2">
      <c r="A161" t="s">
        <v>830</v>
      </c>
      <c r="B161" t="s">
        <v>831</v>
      </c>
      <c r="C161">
        <v>6.4999999999999997E-3</v>
      </c>
      <c r="E161" t="str">
        <f t="shared" si="2"/>
        <v>n</v>
      </c>
    </row>
    <row r="162" spans="1:5" x14ac:dyDescent="0.2">
      <c r="A162" t="s">
        <v>832</v>
      </c>
      <c r="B162" t="s">
        <v>833</v>
      </c>
      <c r="C162">
        <v>10</v>
      </c>
      <c r="D162">
        <v>4.4000000000000004</v>
      </c>
      <c r="E162" t="str">
        <f t="shared" si="2"/>
        <v>n</v>
      </c>
    </row>
    <row r="163" spans="1:5" x14ac:dyDescent="0.2">
      <c r="A163" t="s">
        <v>834</v>
      </c>
      <c r="B163" t="s">
        <v>835</v>
      </c>
      <c r="D163">
        <v>88</v>
      </c>
      <c r="E163" t="str">
        <f t="shared" si="2"/>
        <v>n</v>
      </c>
    </row>
    <row r="164" spans="1:5" x14ac:dyDescent="0.2">
      <c r="A164" t="s">
        <v>836</v>
      </c>
      <c r="B164" t="s">
        <v>837</v>
      </c>
      <c r="D164">
        <v>260</v>
      </c>
      <c r="E164" t="str">
        <f t="shared" si="2"/>
        <v>n</v>
      </c>
    </row>
    <row r="165" spans="1:5" x14ac:dyDescent="0.2">
      <c r="A165" t="s">
        <v>838</v>
      </c>
      <c r="B165" t="s">
        <v>839</v>
      </c>
      <c r="D165">
        <v>180</v>
      </c>
      <c r="E165" t="str">
        <f t="shared" si="2"/>
        <v>n</v>
      </c>
    </row>
    <row r="166" spans="1:5" x14ac:dyDescent="0.2">
      <c r="A166" t="s">
        <v>840</v>
      </c>
      <c r="B166" t="s">
        <v>841</v>
      </c>
      <c r="D166">
        <v>310</v>
      </c>
      <c r="E166" t="str">
        <f t="shared" si="2"/>
        <v>n</v>
      </c>
    </row>
    <row r="167" spans="1:5" x14ac:dyDescent="0.2">
      <c r="A167" t="s">
        <v>842</v>
      </c>
      <c r="B167" t="s">
        <v>843</v>
      </c>
      <c r="D167">
        <v>35</v>
      </c>
      <c r="E167" t="str">
        <f t="shared" si="2"/>
        <v>n</v>
      </c>
    </row>
    <row r="168" spans="1:5" x14ac:dyDescent="0.2">
      <c r="A168" t="s">
        <v>844</v>
      </c>
      <c r="B168" t="s">
        <v>512</v>
      </c>
      <c r="D168">
        <v>18000</v>
      </c>
      <c r="E168" t="str">
        <f t="shared" si="2"/>
        <v>n</v>
      </c>
    </row>
    <row r="169" spans="1:5" x14ac:dyDescent="0.2">
      <c r="A169" t="s">
        <v>845</v>
      </c>
      <c r="B169" t="s">
        <v>846</v>
      </c>
      <c r="D169">
        <v>1300</v>
      </c>
      <c r="E169" t="str">
        <f t="shared" si="2"/>
        <v>n</v>
      </c>
    </row>
    <row r="170" spans="1:5" x14ac:dyDescent="0.2">
      <c r="A170" t="s">
        <v>847</v>
      </c>
      <c r="B170" t="s">
        <v>848</v>
      </c>
      <c r="C170">
        <v>150</v>
      </c>
      <c r="D170">
        <v>180000</v>
      </c>
      <c r="E170" t="str">
        <f t="shared" si="2"/>
        <v>n</v>
      </c>
    </row>
    <row r="171" spans="1:5" x14ac:dyDescent="0.2">
      <c r="A171" t="s">
        <v>6</v>
      </c>
      <c r="B171" t="s">
        <v>544</v>
      </c>
      <c r="C171">
        <v>4.9000000000000004</v>
      </c>
      <c r="D171">
        <v>4400</v>
      </c>
      <c r="E171" t="str">
        <f t="shared" si="2"/>
        <v>n</v>
      </c>
    </row>
    <row r="172" spans="1:5" x14ac:dyDescent="0.2">
      <c r="A172" t="s">
        <v>849</v>
      </c>
      <c r="B172" t="s">
        <v>850</v>
      </c>
      <c r="D172">
        <v>1800</v>
      </c>
      <c r="E172" t="str">
        <f t="shared" si="2"/>
        <v>n</v>
      </c>
    </row>
    <row r="173" spans="1:5" x14ac:dyDescent="0.2">
      <c r="A173" t="s">
        <v>851</v>
      </c>
      <c r="B173" t="s">
        <v>852</v>
      </c>
      <c r="D173">
        <v>7000</v>
      </c>
      <c r="E173" t="str">
        <f t="shared" si="2"/>
        <v>n</v>
      </c>
    </row>
    <row r="174" spans="1:5" x14ac:dyDescent="0.2">
      <c r="A174" t="s">
        <v>853</v>
      </c>
      <c r="B174" t="s">
        <v>854</v>
      </c>
      <c r="C174">
        <v>4.1000000000000003E-3</v>
      </c>
      <c r="D174">
        <v>130</v>
      </c>
      <c r="E174" t="str">
        <f t="shared" si="2"/>
        <v>n</v>
      </c>
    </row>
    <row r="175" spans="1:5" x14ac:dyDescent="0.2">
      <c r="A175" t="s">
        <v>855</v>
      </c>
      <c r="B175" t="s">
        <v>856</v>
      </c>
      <c r="C175">
        <v>0.94</v>
      </c>
      <c r="E175" t="str">
        <f t="shared" si="2"/>
        <v>n</v>
      </c>
    </row>
    <row r="176" spans="1:5" x14ac:dyDescent="0.2">
      <c r="A176" t="s">
        <v>857</v>
      </c>
      <c r="B176" t="s">
        <v>858</v>
      </c>
      <c r="C176">
        <v>6.4999999999999997E-4</v>
      </c>
      <c r="E176" t="str">
        <f t="shared" si="2"/>
        <v>n</v>
      </c>
    </row>
    <row r="177" spans="1:5" x14ac:dyDescent="0.2">
      <c r="A177" t="s">
        <v>859</v>
      </c>
      <c r="B177" t="s">
        <v>860</v>
      </c>
      <c r="D177">
        <v>57</v>
      </c>
      <c r="E177" t="str">
        <f t="shared" si="2"/>
        <v>n</v>
      </c>
    </row>
    <row r="178" spans="1:5" x14ac:dyDescent="0.2">
      <c r="A178" t="s">
        <v>861</v>
      </c>
      <c r="B178" t="s">
        <v>862</v>
      </c>
      <c r="D178">
        <v>57</v>
      </c>
      <c r="E178" t="str">
        <f t="shared" si="2"/>
        <v>n</v>
      </c>
    </row>
    <row r="179" spans="1:5" x14ac:dyDescent="0.2">
      <c r="A179" t="s">
        <v>454</v>
      </c>
      <c r="B179" t="s">
        <v>547</v>
      </c>
      <c r="C179">
        <v>1.7</v>
      </c>
      <c r="D179">
        <v>31</v>
      </c>
      <c r="E179" t="str">
        <f t="shared" si="2"/>
        <v>n</v>
      </c>
    </row>
    <row r="180" spans="1:5" x14ac:dyDescent="0.2">
      <c r="A180" t="s">
        <v>863</v>
      </c>
      <c r="B180" t="s">
        <v>864</v>
      </c>
      <c r="D180">
        <v>1.3</v>
      </c>
      <c r="E180" t="str">
        <f t="shared" si="2"/>
        <v>n</v>
      </c>
    </row>
    <row r="181" spans="1:5" x14ac:dyDescent="0.2">
      <c r="A181" t="s">
        <v>865</v>
      </c>
      <c r="B181" t="s">
        <v>866</v>
      </c>
      <c r="D181">
        <v>220</v>
      </c>
      <c r="E181" t="str">
        <f t="shared" si="2"/>
        <v>n</v>
      </c>
    </row>
    <row r="182" spans="1:5" x14ac:dyDescent="0.2">
      <c r="A182" t="s">
        <v>867</v>
      </c>
      <c r="B182" t="s">
        <v>868</v>
      </c>
      <c r="C182">
        <v>2.9000000000000001E-2</v>
      </c>
      <c r="E182" t="str">
        <f t="shared" si="2"/>
        <v>n</v>
      </c>
    </row>
    <row r="183" spans="1:5" x14ac:dyDescent="0.2">
      <c r="A183" t="s">
        <v>869</v>
      </c>
      <c r="B183" t="s">
        <v>870</v>
      </c>
      <c r="C183">
        <v>1.4</v>
      </c>
      <c r="E183" t="str">
        <f t="shared" si="2"/>
        <v>n</v>
      </c>
    </row>
    <row r="184" spans="1:5" x14ac:dyDescent="0.2">
      <c r="A184" t="s">
        <v>871</v>
      </c>
      <c r="B184" t="s">
        <v>872</v>
      </c>
      <c r="D184">
        <v>0.35</v>
      </c>
      <c r="E184" t="str">
        <f t="shared" si="2"/>
        <v>n</v>
      </c>
    </row>
    <row r="185" spans="1:5" x14ac:dyDescent="0.2">
      <c r="A185" t="s">
        <v>873</v>
      </c>
      <c r="B185" t="s">
        <v>874</v>
      </c>
      <c r="D185">
        <v>4.4000000000000004</v>
      </c>
      <c r="E185" t="str">
        <f t="shared" si="2"/>
        <v>n</v>
      </c>
    </row>
    <row r="186" spans="1:5" x14ac:dyDescent="0.2">
      <c r="A186" t="s">
        <v>455</v>
      </c>
      <c r="B186" t="s">
        <v>548</v>
      </c>
      <c r="C186">
        <v>9.4000000000000004E-3</v>
      </c>
      <c r="E186" t="str">
        <f t="shared" si="2"/>
        <v>n</v>
      </c>
    </row>
    <row r="187" spans="1:5" x14ac:dyDescent="0.2">
      <c r="A187" t="s">
        <v>456</v>
      </c>
      <c r="B187" t="s">
        <v>549</v>
      </c>
      <c r="C187">
        <v>4.7000000000000002E-3</v>
      </c>
      <c r="E187" t="str">
        <f t="shared" si="2"/>
        <v>n</v>
      </c>
    </row>
    <row r="188" spans="1:5" x14ac:dyDescent="0.2">
      <c r="A188" t="s">
        <v>875</v>
      </c>
      <c r="B188" t="s">
        <v>876</v>
      </c>
      <c r="C188">
        <v>1.0999999999999999E-2</v>
      </c>
      <c r="D188">
        <v>5.8</v>
      </c>
      <c r="E188" t="str">
        <f t="shared" si="2"/>
        <v>n</v>
      </c>
    </row>
    <row r="189" spans="1:5" x14ac:dyDescent="0.2">
      <c r="A189" t="s">
        <v>877</v>
      </c>
      <c r="B189" t="s">
        <v>878</v>
      </c>
      <c r="C189">
        <v>3.1999999999999999E-5</v>
      </c>
      <c r="D189">
        <v>1.7999999999999999E-2</v>
      </c>
      <c r="E189" t="str">
        <f t="shared" si="2"/>
        <v>n</v>
      </c>
    </row>
    <row r="190" spans="1:5" x14ac:dyDescent="0.2">
      <c r="A190" t="s">
        <v>879</v>
      </c>
      <c r="B190" t="s">
        <v>880</v>
      </c>
      <c r="D190">
        <v>13</v>
      </c>
      <c r="E190" t="str">
        <f t="shared" si="2"/>
        <v>n</v>
      </c>
    </row>
    <row r="191" spans="1:5" x14ac:dyDescent="0.2">
      <c r="A191" t="s">
        <v>881</v>
      </c>
      <c r="B191" t="s">
        <v>882</v>
      </c>
      <c r="D191">
        <v>1800</v>
      </c>
      <c r="E191" t="str">
        <f t="shared" si="2"/>
        <v>n</v>
      </c>
    </row>
    <row r="192" spans="1:5" x14ac:dyDescent="0.2">
      <c r="A192" t="s">
        <v>457</v>
      </c>
      <c r="B192" t="s">
        <v>550</v>
      </c>
      <c r="C192">
        <v>2.7E-2</v>
      </c>
      <c r="E192" t="str">
        <f t="shared" si="2"/>
        <v>n</v>
      </c>
    </row>
    <row r="193" spans="1:5" x14ac:dyDescent="0.2">
      <c r="A193" t="s">
        <v>883</v>
      </c>
      <c r="B193" t="s">
        <v>884</v>
      </c>
      <c r="C193">
        <v>1.0999999999999999E-2</v>
      </c>
      <c r="D193">
        <v>5.8</v>
      </c>
      <c r="E193" t="str">
        <f t="shared" si="2"/>
        <v>n</v>
      </c>
    </row>
    <row r="194" spans="1:5" x14ac:dyDescent="0.2">
      <c r="A194" t="s">
        <v>885</v>
      </c>
      <c r="B194" t="s">
        <v>886</v>
      </c>
      <c r="C194">
        <v>1.0999999999999999E-2</v>
      </c>
      <c r="D194">
        <v>5.8</v>
      </c>
      <c r="E194" t="str">
        <f t="shared" si="2"/>
        <v>n</v>
      </c>
    </row>
    <row r="195" spans="1:5" x14ac:dyDescent="0.2">
      <c r="A195" t="s">
        <v>887</v>
      </c>
      <c r="B195" t="s">
        <v>888</v>
      </c>
      <c r="C195">
        <v>1.0999999999999999E-2</v>
      </c>
      <c r="D195">
        <v>5.8</v>
      </c>
      <c r="E195" t="str">
        <f t="shared" si="2"/>
        <v>n</v>
      </c>
    </row>
    <row r="196" spans="1:5" x14ac:dyDescent="0.2">
      <c r="A196" t="s">
        <v>889</v>
      </c>
      <c r="B196" t="s">
        <v>890</v>
      </c>
      <c r="C196">
        <v>1.1E-5</v>
      </c>
      <c r="D196">
        <v>5.7999999999999996E-3</v>
      </c>
      <c r="E196" t="str">
        <f t="shared" si="2"/>
        <v>n</v>
      </c>
    </row>
    <row r="197" spans="1:5" x14ac:dyDescent="0.2">
      <c r="A197" t="s">
        <v>891</v>
      </c>
      <c r="B197" t="s">
        <v>892</v>
      </c>
      <c r="C197">
        <v>0.56000000000000005</v>
      </c>
      <c r="E197" t="str">
        <f t="shared" si="2"/>
        <v>n</v>
      </c>
    </row>
    <row r="198" spans="1:5" x14ac:dyDescent="0.2">
      <c r="A198" t="s">
        <v>893</v>
      </c>
      <c r="B198" t="s">
        <v>551</v>
      </c>
      <c r="C198">
        <v>6.7999999999999996E-3</v>
      </c>
      <c r="E198" t="str">
        <f t="shared" ref="E198:E261" si="3">IF(MAX(C198:D198)=0, "y", "n")</f>
        <v>n</v>
      </c>
    </row>
    <row r="199" spans="1:5" x14ac:dyDescent="0.2">
      <c r="A199" t="s">
        <v>894</v>
      </c>
      <c r="B199" t="s">
        <v>895</v>
      </c>
      <c r="C199">
        <v>2.3E-2</v>
      </c>
      <c r="E199" t="str">
        <f t="shared" si="3"/>
        <v>n</v>
      </c>
    </row>
    <row r="200" spans="1:5" x14ac:dyDescent="0.2">
      <c r="A200" t="s">
        <v>896</v>
      </c>
      <c r="B200" t="s">
        <v>552</v>
      </c>
      <c r="C200">
        <v>0.04</v>
      </c>
      <c r="E200" t="str">
        <f t="shared" si="3"/>
        <v>n</v>
      </c>
    </row>
    <row r="201" spans="1:5" x14ac:dyDescent="0.2">
      <c r="A201" t="s">
        <v>897</v>
      </c>
      <c r="B201" t="s">
        <v>898</v>
      </c>
      <c r="C201">
        <v>2.4E-2</v>
      </c>
      <c r="E201" t="str">
        <f t="shared" si="3"/>
        <v>n</v>
      </c>
    </row>
    <row r="202" spans="1:5" x14ac:dyDescent="0.2">
      <c r="A202" t="s">
        <v>899</v>
      </c>
      <c r="B202" t="s">
        <v>900</v>
      </c>
      <c r="D202">
        <v>0.88</v>
      </c>
      <c r="E202" t="str">
        <f t="shared" si="3"/>
        <v>n</v>
      </c>
    </row>
    <row r="203" spans="1:5" x14ac:dyDescent="0.2">
      <c r="A203" t="s">
        <v>901</v>
      </c>
      <c r="B203" t="s">
        <v>902</v>
      </c>
      <c r="C203">
        <v>3.1999999999999999E-6</v>
      </c>
      <c r="D203">
        <v>1.8E-3</v>
      </c>
      <c r="E203" t="str">
        <f t="shared" si="3"/>
        <v>n</v>
      </c>
    </row>
    <row r="204" spans="1:5" x14ac:dyDescent="0.2">
      <c r="A204" t="s">
        <v>903</v>
      </c>
      <c r="B204" t="s">
        <v>904</v>
      </c>
      <c r="C204">
        <v>9.3999999999999998E-6</v>
      </c>
      <c r="E204" t="str">
        <f t="shared" si="3"/>
        <v>n</v>
      </c>
    </row>
    <row r="205" spans="1:5" x14ac:dyDescent="0.2">
      <c r="A205" t="s">
        <v>905</v>
      </c>
      <c r="B205" t="s">
        <v>906</v>
      </c>
      <c r="C205">
        <v>3.1999999999999999E-6</v>
      </c>
      <c r="D205">
        <v>1.8E-3</v>
      </c>
      <c r="E205" t="str">
        <f t="shared" si="3"/>
        <v>n</v>
      </c>
    </row>
    <row r="206" spans="1:5" x14ac:dyDescent="0.2">
      <c r="A206" t="s">
        <v>460</v>
      </c>
      <c r="B206" t="s">
        <v>553</v>
      </c>
      <c r="C206">
        <v>1.1000000000000001</v>
      </c>
      <c r="D206">
        <v>130</v>
      </c>
      <c r="E206" t="str">
        <f t="shared" si="3"/>
        <v>n</v>
      </c>
    </row>
    <row r="207" spans="1:5" x14ac:dyDescent="0.2">
      <c r="A207" t="s">
        <v>907</v>
      </c>
      <c r="B207" t="s">
        <v>908</v>
      </c>
      <c r="D207">
        <v>4.3999999999999997E-2</v>
      </c>
      <c r="E207" t="str">
        <f t="shared" si="3"/>
        <v>n</v>
      </c>
    </row>
    <row r="208" spans="1:5" x14ac:dyDescent="0.2">
      <c r="A208" t="s">
        <v>909</v>
      </c>
      <c r="B208" t="s">
        <v>910</v>
      </c>
      <c r="D208">
        <v>1.8</v>
      </c>
      <c r="E208" t="str">
        <f t="shared" si="3"/>
        <v>n</v>
      </c>
    </row>
    <row r="209" spans="1:5" x14ac:dyDescent="0.2">
      <c r="A209" t="s">
        <v>911</v>
      </c>
      <c r="B209" t="s">
        <v>912</v>
      </c>
      <c r="D209">
        <v>1.8</v>
      </c>
      <c r="E209" t="str">
        <f t="shared" si="3"/>
        <v>n</v>
      </c>
    </row>
    <row r="210" spans="1:5" x14ac:dyDescent="0.2">
      <c r="A210" t="s">
        <v>913</v>
      </c>
      <c r="C210">
        <v>61</v>
      </c>
      <c r="D210">
        <v>2600</v>
      </c>
      <c r="E210" t="str">
        <f t="shared" si="3"/>
        <v>n</v>
      </c>
    </row>
    <row r="211" spans="1:5" x14ac:dyDescent="0.2">
      <c r="A211" t="s">
        <v>914</v>
      </c>
      <c r="B211" t="s">
        <v>915</v>
      </c>
      <c r="D211">
        <v>3100</v>
      </c>
      <c r="E211" t="str">
        <f t="shared" si="3"/>
        <v>n</v>
      </c>
    </row>
    <row r="212" spans="1:5" x14ac:dyDescent="0.2">
      <c r="A212" t="s">
        <v>916</v>
      </c>
      <c r="B212" t="s">
        <v>917</v>
      </c>
      <c r="D212">
        <v>1.8</v>
      </c>
      <c r="E212" t="str">
        <f t="shared" si="3"/>
        <v>n</v>
      </c>
    </row>
    <row r="213" spans="1:5" x14ac:dyDescent="0.2">
      <c r="A213" t="s">
        <v>918</v>
      </c>
      <c r="B213" t="s">
        <v>919</v>
      </c>
      <c r="D213">
        <v>130</v>
      </c>
      <c r="E213" t="str">
        <f t="shared" si="3"/>
        <v>n</v>
      </c>
    </row>
    <row r="214" spans="1:5" x14ac:dyDescent="0.2">
      <c r="A214" t="s">
        <v>920</v>
      </c>
      <c r="B214" t="s">
        <v>921</v>
      </c>
      <c r="C214">
        <v>3.1999999999999999E-5</v>
      </c>
      <c r="D214">
        <v>1.7999999999999999E-2</v>
      </c>
      <c r="E214" t="str">
        <f t="shared" si="3"/>
        <v>n</v>
      </c>
    </row>
    <row r="215" spans="1:5" x14ac:dyDescent="0.2">
      <c r="A215" t="s">
        <v>922</v>
      </c>
      <c r="B215" t="s">
        <v>923</v>
      </c>
      <c r="C215">
        <v>3.1999999999999999E-5</v>
      </c>
      <c r="D215">
        <v>1.7999999999999999E-2</v>
      </c>
      <c r="E215" t="str">
        <f t="shared" si="3"/>
        <v>n</v>
      </c>
    </row>
    <row r="216" spans="1:5" x14ac:dyDescent="0.2">
      <c r="A216" t="s">
        <v>924</v>
      </c>
      <c r="B216" t="s">
        <v>925</v>
      </c>
      <c r="C216">
        <v>3.1999999999999999E-6</v>
      </c>
      <c r="D216">
        <v>1.8E-3</v>
      </c>
      <c r="E216" t="str">
        <f t="shared" si="3"/>
        <v>n</v>
      </c>
    </row>
    <row r="217" spans="1:5" x14ac:dyDescent="0.2">
      <c r="A217" t="s">
        <v>926</v>
      </c>
      <c r="B217" t="s">
        <v>927</v>
      </c>
      <c r="C217">
        <v>3.1999999999999999E-6</v>
      </c>
      <c r="D217">
        <v>1.8E-3</v>
      </c>
      <c r="E217" t="str">
        <f t="shared" si="3"/>
        <v>n</v>
      </c>
    </row>
    <row r="218" spans="1:5" x14ac:dyDescent="0.2">
      <c r="A218" t="s">
        <v>928</v>
      </c>
      <c r="B218" t="s">
        <v>929</v>
      </c>
      <c r="C218">
        <v>3.1999999999999999E-6</v>
      </c>
      <c r="D218">
        <v>1.8E-3</v>
      </c>
      <c r="E218" t="str">
        <f t="shared" si="3"/>
        <v>n</v>
      </c>
    </row>
    <row r="219" spans="1:5" x14ac:dyDescent="0.2">
      <c r="A219" t="s">
        <v>930</v>
      </c>
      <c r="B219" t="s">
        <v>931</v>
      </c>
      <c r="C219">
        <v>3.1999999999999999E-6</v>
      </c>
      <c r="D219">
        <v>1.8E-3</v>
      </c>
      <c r="E219" t="str">
        <f t="shared" si="3"/>
        <v>n</v>
      </c>
    </row>
    <row r="220" spans="1:5" x14ac:dyDescent="0.2">
      <c r="A220" t="s">
        <v>932</v>
      </c>
      <c r="B220" t="s">
        <v>933</v>
      </c>
      <c r="C220">
        <v>3.1999999999999999E-6</v>
      </c>
      <c r="D220">
        <v>1.8E-3</v>
      </c>
      <c r="E220" t="str">
        <f t="shared" si="3"/>
        <v>n</v>
      </c>
    </row>
    <row r="221" spans="1:5" x14ac:dyDescent="0.2">
      <c r="A221" t="s">
        <v>934</v>
      </c>
      <c r="B221" t="s">
        <v>935</v>
      </c>
      <c r="C221">
        <v>2.5000000000000001E-3</v>
      </c>
      <c r="D221">
        <v>0.13</v>
      </c>
      <c r="E221" t="str">
        <f t="shared" si="3"/>
        <v>n</v>
      </c>
    </row>
    <row r="222" spans="1:5" x14ac:dyDescent="0.2">
      <c r="A222" t="s">
        <v>936</v>
      </c>
      <c r="B222" t="s">
        <v>937</v>
      </c>
      <c r="C222">
        <v>2.5000000000000001E-3</v>
      </c>
      <c r="E222" t="str">
        <f t="shared" si="3"/>
        <v>n</v>
      </c>
    </row>
    <row r="223" spans="1:5" x14ac:dyDescent="0.2">
      <c r="A223" t="s">
        <v>938</v>
      </c>
      <c r="B223" t="s">
        <v>939</v>
      </c>
      <c r="D223">
        <v>88</v>
      </c>
      <c r="E223" t="str">
        <f t="shared" si="3"/>
        <v>n</v>
      </c>
    </row>
    <row r="224" spans="1:5" x14ac:dyDescent="0.2">
      <c r="A224" t="s">
        <v>940</v>
      </c>
      <c r="B224" t="s">
        <v>520</v>
      </c>
      <c r="D224">
        <v>3.5</v>
      </c>
      <c r="E224" t="str">
        <f t="shared" si="3"/>
        <v>n</v>
      </c>
    </row>
    <row r="225" spans="1:5" x14ac:dyDescent="0.2">
      <c r="A225" t="s">
        <v>941</v>
      </c>
      <c r="B225" t="s">
        <v>942</v>
      </c>
      <c r="D225">
        <v>61</v>
      </c>
      <c r="E225" t="str">
        <f t="shared" si="3"/>
        <v>n</v>
      </c>
    </row>
    <row r="226" spans="1:5" x14ac:dyDescent="0.2">
      <c r="A226" t="s">
        <v>943</v>
      </c>
      <c r="B226" t="s">
        <v>944</v>
      </c>
      <c r="D226">
        <v>8.8000000000000007</v>
      </c>
      <c r="E226" t="str">
        <f t="shared" si="3"/>
        <v>n</v>
      </c>
    </row>
    <row r="227" spans="1:5" x14ac:dyDescent="0.2">
      <c r="A227" t="s">
        <v>256</v>
      </c>
      <c r="B227" t="s">
        <v>554</v>
      </c>
      <c r="C227">
        <v>0.2</v>
      </c>
      <c r="E227" t="str">
        <f t="shared" si="3"/>
        <v>n</v>
      </c>
    </row>
    <row r="228" spans="1:5" x14ac:dyDescent="0.2">
      <c r="A228" t="s">
        <v>945</v>
      </c>
      <c r="B228" t="s">
        <v>946</v>
      </c>
      <c r="D228">
        <v>1800</v>
      </c>
      <c r="E228" t="str">
        <f t="shared" si="3"/>
        <v>n</v>
      </c>
    </row>
    <row r="229" spans="1:5" x14ac:dyDescent="0.2">
      <c r="A229" t="s">
        <v>947</v>
      </c>
      <c r="B229" t="s">
        <v>948</v>
      </c>
      <c r="D229">
        <v>8800</v>
      </c>
      <c r="E229" t="str">
        <f t="shared" si="3"/>
        <v>n</v>
      </c>
    </row>
    <row r="230" spans="1:5" x14ac:dyDescent="0.2">
      <c r="A230" t="s">
        <v>949</v>
      </c>
      <c r="B230" t="s">
        <v>950</v>
      </c>
      <c r="D230">
        <v>880</v>
      </c>
      <c r="E230" t="str">
        <f t="shared" si="3"/>
        <v>n</v>
      </c>
    </row>
    <row r="231" spans="1:5" x14ac:dyDescent="0.2">
      <c r="A231" t="s">
        <v>951</v>
      </c>
      <c r="B231" t="s">
        <v>952</v>
      </c>
      <c r="D231">
        <v>180</v>
      </c>
      <c r="E231" t="str">
        <f t="shared" si="3"/>
        <v>n</v>
      </c>
    </row>
    <row r="232" spans="1:5" x14ac:dyDescent="0.2">
      <c r="A232" t="s">
        <v>953</v>
      </c>
      <c r="B232" t="s">
        <v>954</v>
      </c>
      <c r="D232">
        <v>1300</v>
      </c>
      <c r="E232" t="str">
        <f t="shared" si="3"/>
        <v>n</v>
      </c>
    </row>
    <row r="233" spans="1:5" x14ac:dyDescent="0.2">
      <c r="A233" t="s">
        <v>955</v>
      </c>
      <c r="B233" t="s">
        <v>956</v>
      </c>
      <c r="C233">
        <v>1</v>
      </c>
      <c r="E233" t="str">
        <f t="shared" si="3"/>
        <v>n</v>
      </c>
    </row>
    <row r="234" spans="1:5" x14ac:dyDescent="0.2">
      <c r="A234" t="s">
        <v>957</v>
      </c>
      <c r="B234" t="s">
        <v>958</v>
      </c>
      <c r="C234">
        <v>0.15</v>
      </c>
      <c r="E234" t="str">
        <f t="shared" si="3"/>
        <v>n</v>
      </c>
    </row>
    <row r="235" spans="1:5" x14ac:dyDescent="0.2">
      <c r="A235" t="s">
        <v>959</v>
      </c>
      <c r="B235" t="s">
        <v>960</v>
      </c>
      <c r="C235">
        <v>1.1000000000000001</v>
      </c>
      <c r="E235" t="str">
        <f t="shared" si="3"/>
        <v>n</v>
      </c>
    </row>
    <row r="236" spans="1:5" x14ac:dyDescent="0.2">
      <c r="A236" t="s">
        <v>961</v>
      </c>
      <c r="B236" t="s">
        <v>962</v>
      </c>
      <c r="D236">
        <v>3.1</v>
      </c>
      <c r="E236" t="str">
        <f t="shared" si="3"/>
        <v>n</v>
      </c>
    </row>
    <row r="237" spans="1:5" x14ac:dyDescent="0.2">
      <c r="A237" t="s">
        <v>963</v>
      </c>
      <c r="B237" t="s">
        <v>556</v>
      </c>
      <c r="D237">
        <v>0.22</v>
      </c>
      <c r="E237" t="str">
        <f t="shared" si="3"/>
        <v>n</v>
      </c>
    </row>
    <row r="238" spans="1:5" x14ac:dyDescent="0.2">
      <c r="A238" t="s">
        <v>964</v>
      </c>
      <c r="B238" t="s">
        <v>556</v>
      </c>
      <c r="D238">
        <v>0.22</v>
      </c>
      <c r="E238" t="str">
        <f t="shared" si="3"/>
        <v>n</v>
      </c>
    </row>
    <row r="239" spans="1:5" x14ac:dyDescent="0.2">
      <c r="A239" t="s">
        <v>965</v>
      </c>
      <c r="B239" t="s">
        <v>966</v>
      </c>
      <c r="D239">
        <v>1.3</v>
      </c>
      <c r="E239" t="str">
        <f t="shared" si="3"/>
        <v>n</v>
      </c>
    </row>
    <row r="240" spans="1:5" x14ac:dyDescent="0.2">
      <c r="A240" t="s">
        <v>967</v>
      </c>
      <c r="B240" t="s">
        <v>558</v>
      </c>
      <c r="D240">
        <v>1.3</v>
      </c>
      <c r="E240" t="str">
        <f t="shared" si="3"/>
        <v>n</v>
      </c>
    </row>
    <row r="241" spans="1:5" x14ac:dyDescent="0.2">
      <c r="A241" t="s">
        <v>968</v>
      </c>
      <c r="B241" t="s">
        <v>969</v>
      </c>
      <c r="D241">
        <v>130</v>
      </c>
      <c r="E241" t="str">
        <f t="shared" si="3"/>
        <v>n</v>
      </c>
    </row>
    <row r="242" spans="1:5" x14ac:dyDescent="0.2">
      <c r="A242" t="s">
        <v>970</v>
      </c>
      <c r="B242" t="s">
        <v>971</v>
      </c>
      <c r="D242">
        <v>88000</v>
      </c>
      <c r="E242" t="str">
        <f t="shared" si="3"/>
        <v>n</v>
      </c>
    </row>
    <row r="243" spans="1:5" x14ac:dyDescent="0.2">
      <c r="A243" t="s">
        <v>972</v>
      </c>
      <c r="B243" t="s">
        <v>973</v>
      </c>
      <c r="D243">
        <v>4.4000000000000004</v>
      </c>
      <c r="E243" t="str">
        <f t="shared" si="3"/>
        <v>n</v>
      </c>
    </row>
    <row r="244" spans="1:5" x14ac:dyDescent="0.2">
      <c r="A244" t="s">
        <v>974</v>
      </c>
      <c r="B244" t="s">
        <v>975</v>
      </c>
      <c r="D244">
        <v>31</v>
      </c>
      <c r="E244" t="str">
        <f t="shared" si="3"/>
        <v>n</v>
      </c>
    </row>
    <row r="245" spans="1:5" x14ac:dyDescent="0.2">
      <c r="A245" t="s">
        <v>976</v>
      </c>
      <c r="B245" t="s">
        <v>977</v>
      </c>
      <c r="D245">
        <v>88</v>
      </c>
      <c r="E245" t="str">
        <f t="shared" si="3"/>
        <v>n</v>
      </c>
    </row>
    <row r="246" spans="1:5" x14ac:dyDescent="0.2">
      <c r="A246" t="s">
        <v>978</v>
      </c>
      <c r="B246" t="s">
        <v>979</v>
      </c>
      <c r="D246">
        <v>22000</v>
      </c>
      <c r="E246" t="str">
        <f t="shared" si="3"/>
        <v>n</v>
      </c>
    </row>
    <row r="247" spans="1:5" x14ac:dyDescent="0.2">
      <c r="A247" t="s">
        <v>980</v>
      </c>
      <c r="B247" t="s">
        <v>981</v>
      </c>
      <c r="C247">
        <v>1.2E-2</v>
      </c>
      <c r="D247">
        <v>8.7999999999999995E-2</v>
      </c>
      <c r="E247" t="str">
        <f t="shared" si="3"/>
        <v>n</v>
      </c>
    </row>
    <row r="248" spans="1:5" x14ac:dyDescent="0.2">
      <c r="A248" t="s">
        <v>982</v>
      </c>
      <c r="B248" t="s">
        <v>983</v>
      </c>
      <c r="D248">
        <v>13000</v>
      </c>
      <c r="E248" t="str">
        <f t="shared" si="3"/>
        <v>n</v>
      </c>
    </row>
    <row r="249" spans="1:5" x14ac:dyDescent="0.2">
      <c r="A249" t="s">
        <v>984</v>
      </c>
      <c r="B249" t="s">
        <v>985</v>
      </c>
      <c r="D249">
        <v>4.4000000000000004</v>
      </c>
      <c r="E249" t="str">
        <f t="shared" si="3"/>
        <v>n</v>
      </c>
    </row>
    <row r="250" spans="1:5" x14ac:dyDescent="0.2">
      <c r="A250" t="s">
        <v>986</v>
      </c>
      <c r="B250" t="s">
        <v>987</v>
      </c>
      <c r="D250">
        <v>3100</v>
      </c>
      <c r="E250" t="str">
        <f t="shared" si="3"/>
        <v>n</v>
      </c>
    </row>
    <row r="251" spans="1:5" x14ac:dyDescent="0.2">
      <c r="A251" t="s">
        <v>988</v>
      </c>
      <c r="B251" t="s">
        <v>989</v>
      </c>
      <c r="D251">
        <v>180</v>
      </c>
      <c r="E251" t="str">
        <f t="shared" si="3"/>
        <v>n</v>
      </c>
    </row>
    <row r="252" spans="1:5" x14ac:dyDescent="0.2">
      <c r="A252" t="s">
        <v>990</v>
      </c>
      <c r="B252" t="s">
        <v>991</v>
      </c>
      <c r="C252">
        <v>0.44</v>
      </c>
      <c r="E252" t="str">
        <f t="shared" si="3"/>
        <v>n</v>
      </c>
    </row>
    <row r="253" spans="1:5" x14ac:dyDescent="0.2">
      <c r="A253" t="s">
        <v>992</v>
      </c>
      <c r="B253" t="s">
        <v>559</v>
      </c>
      <c r="C253">
        <v>47</v>
      </c>
      <c r="D253">
        <v>13000</v>
      </c>
      <c r="E253" t="str">
        <f t="shared" si="3"/>
        <v>n</v>
      </c>
    </row>
    <row r="254" spans="1:5" x14ac:dyDescent="0.2">
      <c r="A254" t="s">
        <v>993</v>
      </c>
      <c r="B254" t="s">
        <v>994</v>
      </c>
      <c r="D254">
        <v>13000</v>
      </c>
      <c r="E254" t="str">
        <f t="shared" si="3"/>
        <v>n</v>
      </c>
    </row>
    <row r="255" spans="1:5" x14ac:dyDescent="0.2">
      <c r="A255" t="s">
        <v>995</v>
      </c>
      <c r="B255" t="s">
        <v>996</v>
      </c>
      <c r="C255">
        <v>5.1000000000000004E-3</v>
      </c>
      <c r="E255" t="str">
        <f t="shared" si="3"/>
        <v>n</v>
      </c>
    </row>
    <row r="256" spans="1:5" x14ac:dyDescent="0.2">
      <c r="A256" t="s">
        <v>997</v>
      </c>
      <c r="B256" t="s">
        <v>998</v>
      </c>
      <c r="C256">
        <v>0.33</v>
      </c>
      <c r="E256" t="str">
        <f t="shared" si="3"/>
        <v>n</v>
      </c>
    </row>
    <row r="257" spans="1:5" x14ac:dyDescent="0.2">
      <c r="A257" t="s">
        <v>999</v>
      </c>
      <c r="B257" t="s">
        <v>1000</v>
      </c>
      <c r="C257">
        <v>2E-3</v>
      </c>
      <c r="E257" t="str">
        <f t="shared" si="3"/>
        <v>n</v>
      </c>
    </row>
    <row r="258" spans="1:5" x14ac:dyDescent="0.2">
      <c r="A258" t="s">
        <v>1001</v>
      </c>
      <c r="B258" t="s">
        <v>1002</v>
      </c>
      <c r="D258">
        <v>420</v>
      </c>
      <c r="E258" t="str">
        <f t="shared" si="3"/>
        <v>n</v>
      </c>
    </row>
    <row r="259" spans="1:5" x14ac:dyDescent="0.2">
      <c r="A259" t="s">
        <v>1003</v>
      </c>
      <c r="B259" t="s">
        <v>533</v>
      </c>
      <c r="C259">
        <v>1200</v>
      </c>
      <c r="D259">
        <v>2600</v>
      </c>
      <c r="E259" t="str">
        <f t="shared" si="3"/>
        <v>n</v>
      </c>
    </row>
    <row r="260" spans="1:5" x14ac:dyDescent="0.2">
      <c r="A260" t="s">
        <v>1004</v>
      </c>
      <c r="B260" t="s">
        <v>1005</v>
      </c>
      <c r="C260">
        <v>2.9000000000000001E-2</v>
      </c>
      <c r="E260" t="str">
        <f t="shared" si="3"/>
        <v>n</v>
      </c>
    </row>
    <row r="261" spans="1:5" x14ac:dyDescent="0.2">
      <c r="A261" t="s">
        <v>1006</v>
      </c>
      <c r="B261" t="s">
        <v>1007</v>
      </c>
      <c r="C261">
        <v>0.94</v>
      </c>
      <c r="E261" t="str">
        <f t="shared" si="3"/>
        <v>n</v>
      </c>
    </row>
    <row r="262" spans="1:5" x14ac:dyDescent="0.2">
      <c r="A262" t="s">
        <v>1008</v>
      </c>
      <c r="B262" t="s">
        <v>1009</v>
      </c>
      <c r="C262">
        <v>2.7E-2</v>
      </c>
      <c r="D262">
        <v>88</v>
      </c>
      <c r="E262" t="str">
        <f t="shared" ref="E262:E325" si="4">IF(MAX(C262:D262)=0, "y", "n")</f>
        <v>n</v>
      </c>
    </row>
    <row r="263" spans="1:5" x14ac:dyDescent="0.2">
      <c r="A263" t="s">
        <v>1010</v>
      </c>
      <c r="B263" t="s">
        <v>1011</v>
      </c>
      <c r="D263">
        <v>2.6</v>
      </c>
      <c r="E263" t="str">
        <f t="shared" si="4"/>
        <v>n</v>
      </c>
    </row>
    <row r="264" spans="1:5" x14ac:dyDescent="0.2">
      <c r="A264" t="s">
        <v>1012</v>
      </c>
      <c r="B264" t="s">
        <v>1013</v>
      </c>
      <c r="D264">
        <v>1.2999999999999999E-2</v>
      </c>
      <c r="E264" t="str">
        <f t="shared" si="4"/>
        <v>n</v>
      </c>
    </row>
    <row r="265" spans="1:5" x14ac:dyDescent="0.2">
      <c r="A265" t="s">
        <v>1014</v>
      </c>
      <c r="C265">
        <v>2.7</v>
      </c>
      <c r="D265">
        <v>440</v>
      </c>
      <c r="E265" t="str">
        <f t="shared" si="4"/>
        <v>n</v>
      </c>
    </row>
    <row r="266" spans="1:5" x14ac:dyDescent="0.2">
      <c r="A266" t="s">
        <v>1015</v>
      </c>
      <c r="B266" t="s">
        <v>1016</v>
      </c>
      <c r="C266">
        <v>2.3999999999999998E-3</v>
      </c>
      <c r="E266" t="str">
        <f t="shared" si="4"/>
        <v>n</v>
      </c>
    </row>
    <row r="267" spans="1:5" x14ac:dyDescent="0.2">
      <c r="A267" t="s">
        <v>1017</v>
      </c>
      <c r="B267" t="s">
        <v>1018</v>
      </c>
      <c r="D267">
        <v>8.8000000000000007</v>
      </c>
      <c r="E267" t="str">
        <f t="shared" si="4"/>
        <v>n</v>
      </c>
    </row>
    <row r="268" spans="1:5" x14ac:dyDescent="0.2">
      <c r="A268" t="s">
        <v>1019</v>
      </c>
      <c r="B268" t="s">
        <v>1020</v>
      </c>
      <c r="D268">
        <v>440</v>
      </c>
      <c r="E268" t="str">
        <f t="shared" si="4"/>
        <v>n</v>
      </c>
    </row>
    <row r="269" spans="1:5" x14ac:dyDescent="0.2">
      <c r="A269" t="s">
        <v>7</v>
      </c>
      <c r="B269" t="s">
        <v>560</v>
      </c>
      <c r="C269">
        <v>0.36</v>
      </c>
      <c r="D269">
        <v>13</v>
      </c>
      <c r="E269" t="str">
        <f t="shared" si="4"/>
        <v>n</v>
      </c>
    </row>
    <row r="270" spans="1:5" x14ac:dyDescent="0.2">
      <c r="A270" t="s">
        <v>1021</v>
      </c>
      <c r="B270" t="s">
        <v>1022</v>
      </c>
      <c r="E270" t="str">
        <f t="shared" si="4"/>
        <v>y</v>
      </c>
    </row>
    <row r="271" spans="1:5" x14ac:dyDescent="0.2">
      <c r="A271" t="s">
        <v>1023</v>
      </c>
      <c r="B271" t="s">
        <v>1024</v>
      </c>
      <c r="C271">
        <v>4.7E-2</v>
      </c>
      <c r="D271">
        <v>6.0999999999999999E-2</v>
      </c>
      <c r="E271" t="str">
        <f t="shared" si="4"/>
        <v>n</v>
      </c>
    </row>
    <row r="272" spans="1:5" x14ac:dyDescent="0.2">
      <c r="A272" t="s">
        <v>1025</v>
      </c>
      <c r="B272" t="s">
        <v>1026</v>
      </c>
      <c r="C272">
        <v>4.7E-2</v>
      </c>
      <c r="D272">
        <v>6.0999999999999999E-2</v>
      </c>
      <c r="E272" t="str">
        <f t="shared" si="4"/>
        <v>n</v>
      </c>
    </row>
    <row r="273" spans="1:5" x14ac:dyDescent="0.2">
      <c r="A273" t="s">
        <v>1027</v>
      </c>
      <c r="B273" t="s">
        <v>1028</v>
      </c>
      <c r="C273">
        <v>4.7E-2</v>
      </c>
      <c r="D273">
        <v>6.0999999999999999E-2</v>
      </c>
      <c r="E273" t="str">
        <f t="shared" si="4"/>
        <v>n</v>
      </c>
    </row>
    <row r="274" spans="1:5" x14ac:dyDescent="0.2">
      <c r="A274" t="s">
        <v>1029</v>
      </c>
      <c r="B274" t="s">
        <v>1030</v>
      </c>
      <c r="C274">
        <v>4.7E-2</v>
      </c>
      <c r="D274">
        <v>6.0999999999999999E-2</v>
      </c>
      <c r="E274" t="str">
        <f t="shared" si="4"/>
        <v>n</v>
      </c>
    </row>
    <row r="275" spans="1:5" x14ac:dyDescent="0.2">
      <c r="A275" t="s">
        <v>1031</v>
      </c>
      <c r="B275" t="s">
        <v>1032</v>
      </c>
      <c r="C275">
        <v>4.7E-2</v>
      </c>
      <c r="D275">
        <v>8.7999999999999995E-2</v>
      </c>
      <c r="E275" t="str">
        <f t="shared" si="4"/>
        <v>n</v>
      </c>
    </row>
    <row r="276" spans="1:5" x14ac:dyDescent="0.2">
      <c r="A276" t="s">
        <v>1033</v>
      </c>
      <c r="B276" t="s">
        <v>1034</v>
      </c>
      <c r="C276">
        <v>5.0999999999999997E-2</v>
      </c>
      <c r="D276">
        <v>6.0999999999999999E-2</v>
      </c>
      <c r="E276" t="str">
        <f t="shared" si="4"/>
        <v>n</v>
      </c>
    </row>
    <row r="277" spans="1:5" x14ac:dyDescent="0.2">
      <c r="A277" t="s">
        <v>1035</v>
      </c>
      <c r="B277" t="s">
        <v>561</v>
      </c>
      <c r="C277">
        <v>4.7E-2</v>
      </c>
      <c r="D277">
        <v>4.3999999999999997E-2</v>
      </c>
      <c r="E277" t="str">
        <f t="shared" si="4"/>
        <v>n</v>
      </c>
    </row>
    <row r="278" spans="1:5" x14ac:dyDescent="0.2">
      <c r="A278" t="s">
        <v>1036</v>
      </c>
      <c r="B278" t="s">
        <v>1037</v>
      </c>
      <c r="C278">
        <v>2.5999999999999999E-2</v>
      </c>
      <c r="D278">
        <v>6.0999999999999999E-2</v>
      </c>
      <c r="E278" t="str">
        <f t="shared" si="4"/>
        <v>n</v>
      </c>
    </row>
    <row r="279" spans="1:5" x14ac:dyDescent="0.2">
      <c r="A279" t="s">
        <v>1038</v>
      </c>
      <c r="B279" t="s">
        <v>1039</v>
      </c>
      <c r="C279">
        <v>4.7E-2</v>
      </c>
      <c r="D279">
        <v>6.0999999999999999E-2</v>
      </c>
      <c r="E279" t="str">
        <f t="shared" si="4"/>
        <v>n</v>
      </c>
    </row>
    <row r="280" spans="1:5" x14ac:dyDescent="0.2">
      <c r="A280" t="s">
        <v>1040</v>
      </c>
      <c r="B280" t="s">
        <v>1041</v>
      </c>
      <c r="D280">
        <v>0.22</v>
      </c>
      <c r="E280" t="str">
        <f t="shared" si="4"/>
        <v>n</v>
      </c>
    </row>
    <row r="281" spans="1:5" x14ac:dyDescent="0.2">
      <c r="A281" t="s">
        <v>1042</v>
      </c>
      <c r="B281" t="s">
        <v>1043</v>
      </c>
      <c r="D281">
        <v>26</v>
      </c>
      <c r="E281" t="str">
        <f t="shared" si="4"/>
        <v>n</v>
      </c>
    </row>
    <row r="282" spans="1:5" x14ac:dyDescent="0.2">
      <c r="A282" t="s">
        <v>1044</v>
      </c>
      <c r="B282" t="s">
        <v>1045</v>
      </c>
      <c r="C282">
        <v>0.31</v>
      </c>
      <c r="D282">
        <v>39</v>
      </c>
      <c r="E282" t="str">
        <f t="shared" si="4"/>
        <v>n</v>
      </c>
    </row>
    <row r="283" spans="1:5" x14ac:dyDescent="0.2">
      <c r="A283" t="s">
        <v>1046</v>
      </c>
      <c r="B283" t="s">
        <v>1047</v>
      </c>
      <c r="C283">
        <v>3.3000000000000002E-2</v>
      </c>
      <c r="E283" t="str">
        <f t="shared" si="4"/>
        <v>n</v>
      </c>
    </row>
    <row r="284" spans="1:5" x14ac:dyDescent="0.2">
      <c r="A284" t="s">
        <v>1048</v>
      </c>
      <c r="B284" t="s">
        <v>1049</v>
      </c>
      <c r="C284">
        <v>1.4</v>
      </c>
      <c r="D284">
        <v>22</v>
      </c>
      <c r="E284" t="str">
        <f t="shared" si="4"/>
        <v>n</v>
      </c>
    </row>
    <row r="285" spans="1:5" x14ac:dyDescent="0.2">
      <c r="A285" t="s">
        <v>1050</v>
      </c>
      <c r="B285" t="s">
        <v>1051</v>
      </c>
      <c r="C285">
        <v>2.1000000000000001E-2</v>
      </c>
      <c r="D285">
        <v>88</v>
      </c>
      <c r="E285" t="str">
        <f t="shared" si="4"/>
        <v>n</v>
      </c>
    </row>
    <row r="286" spans="1:5" x14ac:dyDescent="0.2">
      <c r="A286" t="s">
        <v>1052</v>
      </c>
      <c r="B286" t="s">
        <v>1053</v>
      </c>
      <c r="C286">
        <v>0.11</v>
      </c>
      <c r="E286" t="str">
        <f t="shared" si="4"/>
        <v>n</v>
      </c>
    </row>
    <row r="287" spans="1:5" x14ac:dyDescent="0.2">
      <c r="A287" t="s">
        <v>1054</v>
      </c>
      <c r="B287" t="s">
        <v>1055</v>
      </c>
      <c r="C287">
        <v>1.6000000000000001E-3</v>
      </c>
      <c r="E287" t="str">
        <f t="shared" si="4"/>
        <v>n</v>
      </c>
    </row>
    <row r="288" spans="1:5" x14ac:dyDescent="0.2">
      <c r="A288" t="s">
        <v>1056</v>
      </c>
      <c r="B288" t="s">
        <v>1057</v>
      </c>
      <c r="C288">
        <v>3.6000000000000002E-4</v>
      </c>
      <c r="E288" t="str">
        <f t="shared" si="4"/>
        <v>n</v>
      </c>
    </row>
    <row r="289" spans="1:5" x14ac:dyDescent="0.2">
      <c r="A289" t="s">
        <v>1058</v>
      </c>
      <c r="B289" t="s">
        <v>1059</v>
      </c>
      <c r="C289">
        <v>7.7000000000000002E-3</v>
      </c>
      <c r="E289" t="str">
        <f t="shared" si="4"/>
        <v>n</v>
      </c>
    </row>
    <row r="290" spans="1:5" x14ac:dyDescent="0.2">
      <c r="A290" t="s">
        <v>1060</v>
      </c>
      <c r="B290" t="s">
        <v>1061</v>
      </c>
      <c r="C290">
        <v>1.4999999999999999E-2</v>
      </c>
      <c r="E290" t="str">
        <f t="shared" si="4"/>
        <v>n</v>
      </c>
    </row>
    <row r="291" spans="1:5" x14ac:dyDescent="0.2">
      <c r="A291" t="s">
        <v>1062</v>
      </c>
      <c r="B291" t="s">
        <v>1063</v>
      </c>
      <c r="C291">
        <v>2.9E-4</v>
      </c>
      <c r="E291" t="str">
        <f t="shared" si="4"/>
        <v>n</v>
      </c>
    </row>
    <row r="292" spans="1:5" x14ac:dyDescent="0.2">
      <c r="A292" t="s">
        <v>1064</v>
      </c>
      <c r="B292" t="s">
        <v>1065</v>
      </c>
      <c r="C292">
        <v>8.8000000000000003E-4</v>
      </c>
      <c r="D292">
        <v>0.18</v>
      </c>
      <c r="E292" t="str">
        <f t="shared" si="4"/>
        <v>n</v>
      </c>
    </row>
    <row r="293" spans="1:5" x14ac:dyDescent="0.2">
      <c r="A293" t="s">
        <v>1066</v>
      </c>
      <c r="B293" t="s">
        <v>539</v>
      </c>
      <c r="C293">
        <v>4.7</v>
      </c>
      <c r="E293" t="str">
        <f t="shared" si="4"/>
        <v>n</v>
      </c>
    </row>
    <row r="294" spans="1:5" x14ac:dyDescent="0.2">
      <c r="A294" t="s">
        <v>1067</v>
      </c>
      <c r="B294" t="s">
        <v>537</v>
      </c>
      <c r="C294">
        <v>6.1000000000000004E-3</v>
      </c>
      <c r="E294" t="str">
        <f t="shared" si="4"/>
        <v>n</v>
      </c>
    </row>
    <row r="295" spans="1:5" x14ac:dyDescent="0.2">
      <c r="A295" t="s">
        <v>1068</v>
      </c>
      <c r="B295" t="s">
        <v>1069</v>
      </c>
      <c r="C295">
        <v>2E-3</v>
      </c>
      <c r="E295" t="str">
        <f t="shared" si="4"/>
        <v>n</v>
      </c>
    </row>
    <row r="296" spans="1:5" x14ac:dyDescent="0.2">
      <c r="A296" t="s">
        <v>1070</v>
      </c>
      <c r="B296" t="s">
        <v>1071</v>
      </c>
      <c r="C296">
        <v>6.4999999999999997E-3</v>
      </c>
      <c r="E296" t="str">
        <f t="shared" si="4"/>
        <v>n</v>
      </c>
    </row>
    <row r="297" spans="1:5" x14ac:dyDescent="0.2">
      <c r="A297" t="s">
        <v>1072</v>
      </c>
      <c r="B297" t="s">
        <v>1073</v>
      </c>
      <c r="C297">
        <v>4.4999999999999997E-3</v>
      </c>
      <c r="E297" t="str">
        <f t="shared" si="4"/>
        <v>n</v>
      </c>
    </row>
    <row r="298" spans="1:5" x14ac:dyDescent="0.2">
      <c r="A298" t="s">
        <v>1074</v>
      </c>
      <c r="B298" t="s">
        <v>1075</v>
      </c>
      <c r="C298">
        <v>0.02</v>
      </c>
      <c r="E298" t="str">
        <f t="shared" si="4"/>
        <v>n</v>
      </c>
    </row>
    <row r="299" spans="1:5" x14ac:dyDescent="0.2">
      <c r="A299" t="s">
        <v>1076</v>
      </c>
      <c r="B299" t="s">
        <v>1077</v>
      </c>
      <c r="D299">
        <v>88</v>
      </c>
      <c r="E299" t="str">
        <f t="shared" si="4"/>
        <v>n</v>
      </c>
    </row>
    <row r="300" spans="1:5" x14ac:dyDescent="0.2">
      <c r="A300" t="s">
        <v>1078</v>
      </c>
      <c r="B300" t="s">
        <v>1079</v>
      </c>
      <c r="C300">
        <v>1.1000000000000001E-3</v>
      </c>
      <c r="D300">
        <v>0.57999999999999996</v>
      </c>
      <c r="E300" t="str">
        <f t="shared" si="4"/>
        <v>n</v>
      </c>
    </row>
    <row r="301" spans="1:5" x14ac:dyDescent="0.2">
      <c r="A301" t="s">
        <v>1080</v>
      </c>
      <c r="B301" t="s">
        <v>1081</v>
      </c>
      <c r="C301">
        <v>1.1000000000000001E-3</v>
      </c>
      <c r="D301">
        <v>0.57999999999999996</v>
      </c>
      <c r="E301" t="str">
        <f t="shared" si="4"/>
        <v>n</v>
      </c>
    </row>
    <row r="302" spans="1:5" x14ac:dyDescent="0.2">
      <c r="A302" t="s">
        <v>1082</v>
      </c>
      <c r="B302" t="s">
        <v>1083</v>
      </c>
      <c r="C302">
        <v>1.1E-5</v>
      </c>
      <c r="D302">
        <v>5.7999999999999996E-3</v>
      </c>
      <c r="E302" t="str">
        <f t="shared" si="4"/>
        <v>n</v>
      </c>
    </row>
    <row r="303" spans="1:5" x14ac:dyDescent="0.2">
      <c r="A303" t="s">
        <v>1084</v>
      </c>
      <c r="B303" t="s">
        <v>1085</v>
      </c>
      <c r="C303">
        <v>1.1000000000000001E-6</v>
      </c>
      <c r="D303">
        <v>5.8E-4</v>
      </c>
      <c r="E303" t="str">
        <f t="shared" si="4"/>
        <v>n</v>
      </c>
    </row>
    <row r="304" spans="1:5" x14ac:dyDescent="0.2">
      <c r="A304" t="s">
        <v>1086</v>
      </c>
      <c r="B304" t="s">
        <v>1087</v>
      </c>
      <c r="C304">
        <v>1.0999999999999999E-2</v>
      </c>
      <c r="D304">
        <v>5.8</v>
      </c>
      <c r="E304" t="str">
        <f t="shared" si="4"/>
        <v>n</v>
      </c>
    </row>
    <row r="305" spans="1:5" x14ac:dyDescent="0.2">
      <c r="A305" t="s">
        <v>1088</v>
      </c>
      <c r="B305" t="s">
        <v>1089</v>
      </c>
      <c r="C305">
        <v>1.0999999999999999E-2</v>
      </c>
      <c r="D305">
        <v>5.8</v>
      </c>
      <c r="E305" t="str">
        <f t="shared" si="4"/>
        <v>n</v>
      </c>
    </row>
    <row r="306" spans="1:5" x14ac:dyDescent="0.2">
      <c r="A306" t="s">
        <v>1090</v>
      </c>
      <c r="B306" t="s">
        <v>1091</v>
      </c>
      <c r="C306">
        <v>1.0999999999999999E-2</v>
      </c>
      <c r="D306">
        <v>5.8</v>
      </c>
      <c r="E306" t="str">
        <f t="shared" si="4"/>
        <v>n</v>
      </c>
    </row>
    <row r="307" spans="1:5" x14ac:dyDescent="0.2">
      <c r="A307" t="s">
        <v>1092</v>
      </c>
      <c r="B307" t="s">
        <v>1093</v>
      </c>
      <c r="C307">
        <v>1.0999999999999999E-2</v>
      </c>
      <c r="D307">
        <v>5.8</v>
      </c>
      <c r="E307" t="str">
        <f t="shared" si="4"/>
        <v>n</v>
      </c>
    </row>
    <row r="308" spans="1:5" x14ac:dyDescent="0.2">
      <c r="A308" t="s">
        <v>1094</v>
      </c>
      <c r="B308" t="s">
        <v>1095</v>
      </c>
      <c r="C308">
        <v>3.1999999999999999E-6</v>
      </c>
      <c r="D308">
        <v>1.8E-3</v>
      </c>
      <c r="E308" t="str">
        <f t="shared" si="4"/>
        <v>n</v>
      </c>
    </row>
    <row r="309" spans="1:5" x14ac:dyDescent="0.2">
      <c r="A309" t="s">
        <v>1096</v>
      </c>
      <c r="B309" t="s">
        <v>1097</v>
      </c>
      <c r="C309">
        <v>3.2000000000000001E-7</v>
      </c>
      <c r="D309">
        <v>1.8000000000000001E-4</v>
      </c>
      <c r="E309" t="str">
        <f t="shared" si="4"/>
        <v>n</v>
      </c>
    </row>
    <row r="310" spans="1:5" x14ac:dyDescent="0.2">
      <c r="A310" t="s">
        <v>464</v>
      </c>
      <c r="B310" t="s">
        <v>562</v>
      </c>
      <c r="C310">
        <v>2.4</v>
      </c>
      <c r="E310" t="str">
        <f t="shared" si="4"/>
        <v>n</v>
      </c>
    </row>
    <row r="311" spans="1:5" x14ac:dyDescent="0.2">
      <c r="A311" t="s">
        <v>1098</v>
      </c>
      <c r="B311" t="s">
        <v>1099</v>
      </c>
      <c r="D311">
        <v>4400</v>
      </c>
      <c r="E311" t="str">
        <f t="shared" si="4"/>
        <v>n</v>
      </c>
    </row>
    <row r="312" spans="1:5" x14ac:dyDescent="0.2">
      <c r="A312" t="s">
        <v>1100</v>
      </c>
      <c r="B312" t="s">
        <v>1101</v>
      </c>
      <c r="D312">
        <v>8.8000000000000005E-3</v>
      </c>
      <c r="E312" t="str">
        <f t="shared" si="4"/>
        <v>n</v>
      </c>
    </row>
    <row r="313" spans="1:5" x14ac:dyDescent="0.2">
      <c r="A313" t="s">
        <v>1102</v>
      </c>
      <c r="B313" t="s">
        <v>1103</v>
      </c>
      <c r="C313">
        <v>20</v>
      </c>
      <c r="E313" t="str">
        <f t="shared" si="4"/>
        <v>n</v>
      </c>
    </row>
    <row r="314" spans="1:5" x14ac:dyDescent="0.2">
      <c r="A314" t="s">
        <v>1104</v>
      </c>
      <c r="B314" t="s">
        <v>1105</v>
      </c>
      <c r="D314">
        <v>880</v>
      </c>
      <c r="E314" t="str">
        <f t="shared" si="4"/>
        <v>n</v>
      </c>
    </row>
    <row r="315" spans="1:5" x14ac:dyDescent="0.2">
      <c r="A315" t="s">
        <v>1106</v>
      </c>
      <c r="B315" t="s">
        <v>1107</v>
      </c>
      <c r="D315">
        <v>1.3</v>
      </c>
      <c r="E315" t="str">
        <f t="shared" si="4"/>
        <v>n</v>
      </c>
    </row>
    <row r="316" spans="1:5" x14ac:dyDescent="0.2">
      <c r="A316" t="s">
        <v>1108</v>
      </c>
      <c r="B316" t="s">
        <v>1109</v>
      </c>
      <c r="D316">
        <v>1.3</v>
      </c>
      <c r="E316" t="str">
        <f t="shared" si="4"/>
        <v>n</v>
      </c>
    </row>
    <row r="317" spans="1:5" x14ac:dyDescent="0.2">
      <c r="A317" t="s">
        <v>1110</v>
      </c>
      <c r="B317" t="s">
        <v>1111</v>
      </c>
      <c r="D317">
        <v>44</v>
      </c>
      <c r="E317" t="str">
        <f t="shared" si="4"/>
        <v>n</v>
      </c>
    </row>
    <row r="318" spans="1:5" x14ac:dyDescent="0.2">
      <c r="A318" t="s">
        <v>1112</v>
      </c>
      <c r="B318" t="s">
        <v>1113</v>
      </c>
      <c r="D318">
        <v>88</v>
      </c>
      <c r="E318" t="str">
        <f t="shared" si="4"/>
        <v>n</v>
      </c>
    </row>
    <row r="319" spans="1:5" x14ac:dyDescent="0.2">
      <c r="A319" t="s">
        <v>1114</v>
      </c>
      <c r="B319" t="s">
        <v>1115</v>
      </c>
      <c r="C319">
        <v>1.4E-3</v>
      </c>
      <c r="E319" t="str">
        <f t="shared" si="4"/>
        <v>n</v>
      </c>
    </row>
    <row r="320" spans="1:5" x14ac:dyDescent="0.2">
      <c r="A320" t="s">
        <v>1116</v>
      </c>
      <c r="B320" t="s">
        <v>1117</v>
      </c>
      <c r="C320">
        <v>2.1999999999999999E-2</v>
      </c>
      <c r="E320" t="str">
        <f t="shared" si="4"/>
        <v>n</v>
      </c>
    </row>
    <row r="321" spans="1:5" x14ac:dyDescent="0.2">
      <c r="A321" t="s">
        <v>1118</v>
      </c>
      <c r="B321" t="s">
        <v>1117</v>
      </c>
      <c r="C321">
        <v>0.12</v>
      </c>
      <c r="E321" t="str">
        <f t="shared" si="4"/>
        <v>n</v>
      </c>
    </row>
    <row r="322" spans="1:5" x14ac:dyDescent="0.2">
      <c r="A322" t="s">
        <v>1119</v>
      </c>
      <c r="B322" t="s">
        <v>1117</v>
      </c>
      <c r="C322">
        <v>0.61</v>
      </c>
      <c r="E322" t="str">
        <f t="shared" si="4"/>
        <v>n</v>
      </c>
    </row>
    <row r="323" spans="1:5" x14ac:dyDescent="0.2">
      <c r="A323" t="s">
        <v>1120</v>
      </c>
      <c r="B323" t="s">
        <v>1121</v>
      </c>
      <c r="D323">
        <v>2.6</v>
      </c>
      <c r="E323" t="str">
        <f t="shared" si="4"/>
        <v>n</v>
      </c>
    </row>
    <row r="324" spans="1:5" x14ac:dyDescent="0.2">
      <c r="A324" t="s">
        <v>1122</v>
      </c>
      <c r="B324" t="s">
        <v>1123</v>
      </c>
      <c r="D324">
        <v>39</v>
      </c>
      <c r="E324" t="str">
        <f t="shared" si="4"/>
        <v>n</v>
      </c>
    </row>
    <row r="325" spans="1:5" x14ac:dyDescent="0.2">
      <c r="A325" t="s">
        <v>1124</v>
      </c>
      <c r="B325" t="s">
        <v>1125</v>
      </c>
      <c r="D325">
        <v>35</v>
      </c>
      <c r="E325" t="str">
        <f t="shared" si="4"/>
        <v>n</v>
      </c>
    </row>
    <row r="326" spans="1:5" x14ac:dyDescent="0.2">
      <c r="A326" t="s">
        <v>1126</v>
      </c>
      <c r="B326" t="s">
        <v>1127</v>
      </c>
      <c r="D326">
        <v>4400</v>
      </c>
      <c r="E326" t="str">
        <f t="shared" ref="E326:E387" si="5">IF(MAX(C326:D326)=0, "y", "n")</f>
        <v>n</v>
      </c>
    </row>
    <row r="327" spans="1:5" x14ac:dyDescent="0.2">
      <c r="A327" t="s">
        <v>1128</v>
      </c>
      <c r="B327" t="s">
        <v>1129</v>
      </c>
      <c r="D327">
        <v>13000</v>
      </c>
      <c r="E327" t="str">
        <f t="shared" si="5"/>
        <v>n</v>
      </c>
    </row>
    <row r="328" spans="1:5" x14ac:dyDescent="0.2">
      <c r="A328" t="s">
        <v>1130</v>
      </c>
      <c r="B328" t="s">
        <v>1131</v>
      </c>
      <c r="D328">
        <v>1.2</v>
      </c>
      <c r="E328" t="str">
        <f t="shared" si="5"/>
        <v>n</v>
      </c>
    </row>
    <row r="329" spans="1:5" x14ac:dyDescent="0.2">
      <c r="A329" t="s">
        <v>1132</v>
      </c>
      <c r="B329" t="s">
        <v>1133</v>
      </c>
      <c r="D329">
        <v>8800</v>
      </c>
      <c r="E329" t="str">
        <f t="shared" si="5"/>
        <v>n</v>
      </c>
    </row>
    <row r="330" spans="1:5" x14ac:dyDescent="0.2">
      <c r="A330" t="s">
        <v>1134</v>
      </c>
      <c r="B330" t="s">
        <v>1135</v>
      </c>
      <c r="C330">
        <v>3.3</v>
      </c>
      <c r="D330">
        <v>130</v>
      </c>
      <c r="E330" t="str">
        <f t="shared" si="5"/>
        <v>n</v>
      </c>
    </row>
    <row r="331" spans="1:5" x14ac:dyDescent="0.2">
      <c r="A331" t="s">
        <v>1136</v>
      </c>
      <c r="D331">
        <v>130000</v>
      </c>
      <c r="E331" t="str">
        <f t="shared" si="5"/>
        <v>n</v>
      </c>
    </row>
    <row r="332" spans="1:5" x14ac:dyDescent="0.2">
      <c r="A332" t="s">
        <v>1137</v>
      </c>
      <c r="B332" t="s">
        <v>1138</v>
      </c>
      <c r="C332">
        <v>0.2</v>
      </c>
      <c r="E332" t="str">
        <f t="shared" si="5"/>
        <v>n</v>
      </c>
    </row>
    <row r="333" spans="1:5" x14ac:dyDescent="0.2">
      <c r="A333" t="s">
        <v>1139</v>
      </c>
      <c r="B333" t="s">
        <v>1140</v>
      </c>
      <c r="D333">
        <v>88</v>
      </c>
      <c r="E333" t="str">
        <f t="shared" si="5"/>
        <v>n</v>
      </c>
    </row>
    <row r="334" spans="1:5" x14ac:dyDescent="0.2">
      <c r="A334" t="s">
        <v>1141</v>
      </c>
      <c r="B334" t="s">
        <v>1142</v>
      </c>
      <c r="D334">
        <v>88</v>
      </c>
      <c r="E334" t="str">
        <f t="shared" si="5"/>
        <v>n</v>
      </c>
    </row>
    <row r="335" spans="1:5" x14ac:dyDescent="0.2">
      <c r="A335" t="s">
        <v>1143</v>
      </c>
      <c r="B335" t="s">
        <v>1144</v>
      </c>
      <c r="D335">
        <v>13</v>
      </c>
      <c r="E335" t="str">
        <f t="shared" si="5"/>
        <v>n</v>
      </c>
    </row>
    <row r="336" spans="1:5" x14ac:dyDescent="0.2">
      <c r="A336" t="s">
        <v>1145</v>
      </c>
      <c r="B336" t="s">
        <v>1146</v>
      </c>
      <c r="D336">
        <v>39</v>
      </c>
      <c r="E336" t="str">
        <f t="shared" si="5"/>
        <v>n</v>
      </c>
    </row>
    <row r="337" spans="1:5" x14ac:dyDescent="0.2">
      <c r="A337" t="s">
        <v>1147</v>
      </c>
      <c r="B337" t="s">
        <v>1148</v>
      </c>
      <c r="D337">
        <v>61</v>
      </c>
      <c r="E337" t="str">
        <f t="shared" si="5"/>
        <v>n</v>
      </c>
    </row>
    <row r="338" spans="1:5" x14ac:dyDescent="0.2">
      <c r="A338" t="s">
        <v>260</v>
      </c>
      <c r="B338" t="s">
        <v>567</v>
      </c>
      <c r="D338">
        <v>4400</v>
      </c>
      <c r="E338" t="str">
        <f t="shared" si="5"/>
        <v>n</v>
      </c>
    </row>
    <row r="339" spans="1:5" x14ac:dyDescent="0.2">
      <c r="A339" t="s">
        <v>1149</v>
      </c>
      <c r="B339" t="s">
        <v>1150</v>
      </c>
      <c r="D339">
        <v>8.8000000000000007</v>
      </c>
      <c r="E339" t="str">
        <f t="shared" si="5"/>
        <v>n</v>
      </c>
    </row>
    <row r="340" spans="1:5" x14ac:dyDescent="0.2">
      <c r="A340" t="s">
        <v>1151</v>
      </c>
      <c r="B340" t="s">
        <v>1152</v>
      </c>
      <c r="D340">
        <v>4.4000000000000004</v>
      </c>
      <c r="E340" t="str">
        <f t="shared" si="5"/>
        <v>n</v>
      </c>
    </row>
    <row r="341" spans="1:5" x14ac:dyDescent="0.2">
      <c r="A341" t="s">
        <v>1153</v>
      </c>
      <c r="B341" t="s">
        <v>1154</v>
      </c>
      <c r="D341">
        <v>4.4000000000000004</v>
      </c>
      <c r="E341" t="str">
        <f t="shared" si="5"/>
        <v>n</v>
      </c>
    </row>
    <row r="342" spans="1:5" x14ac:dyDescent="0.2">
      <c r="A342" t="s">
        <v>1155</v>
      </c>
      <c r="B342" t="s">
        <v>1156</v>
      </c>
      <c r="C342">
        <v>1.7</v>
      </c>
      <c r="E342" t="str">
        <f t="shared" si="5"/>
        <v>n</v>
      </c>
    </row>
    <row r="343" spans="1:5" x14ac:dyDescent="0.2">
      <c r="A343" t="s">
        <v>1157</v>
      </c>
      <c r="B343" t="s">
        <v>568</v>
      </c>
      <c r="C343">
        <v>3.2000000000000001E-7</v>
      </c>
      <c r="D343">
        <v>1.8000000000000001E-4</v>
      </c>
      <c r="E343" t="str">
        <f t="shared" si="5"/>
        <v>n</v>
      </c>
    </row>
    <row r="344" spans="1:5" x14ac:dyDescent="0.2">
      <c r="A344" t="s">
        <v>1158</v>
      </c>
      <c r="B344" t="s">
        <v>1159</v>
      </c>
      <c r="C344">
        <v>3.1999999999999999E-6</v>
      </c>
      <c r="D344">
        <v>1.8E-3</v>
      </c>
      <c r="E344" t="str">
        <f t="shared" si="5"/>
        <v>n</v>
      </c>
    </row>
    <row r="345" spans="1:5" x14ac:dyDescent="0.2">
      <c r="A345" t="s">
        <v>1160</v>
      </c>
      <c r="B345" t="s">
        <v>1161</v>
      </c>
      <c r="C345">
        <v>9.4</v>
      </c>
      <c r="E345" t="str">
        <f t="shared" si="5"/>
        <v>n</v>
      </c>
    </row>
    <row r="346" spans="1:5" x14ac:dyDescent="0.2">
      <c r="A346" t="s">
        <v>1162</v>
      </c>
      <c r="B346" t="s">
        <v>1163</v>
      </c>
      <c r="C346">
        <v>3.2000000000000002E-3</v>
      </c>
      <c r="D346">
        <v>1.8</v>
      </c>
      <c r="E346" t="str">
        <f t="shared" si="5"/>
        <v>n</v>
      </c>
    </row>
    <row r="347" spans="1:5" x14ac:dyDescent="0.2">
      <c r="A347" t="s">
        <v>1164</v>
      </c>
      <c r="B347" t="s">
        <v>1165</v>
      </c>
      <c r="C347">
        <v>1.1000000000000001E-3</v>
      </c>
      <c r="D347">
        <v>0.57999999999999996</v>
      </c>
      <c r="E347" t="str">
        <f t="shared" si="5"/>
        <v>n</v>
      </c>
    </row>
    <row r="348" spans="1:5" x14ac:dyDescent="0.2">
      <c r="A348" t="s">
        <v>1166</v>
      </c>
      <c r="B348" t="s">
        <v>1167</v>
      </c>
      <c r="C348">
        <v>1.7</v>
      </c>
      <c r="E348" t="str">
        <f t="shared" si="5"/>
        <v>n</v>
      </c>
    </row>
    <row r="349" spans="1:5" x14ac:dyDescent="0.2">
      <c r="A349" t="s">
        <v>1168</v>
      </c>
      <c r="B349" t="s">
        <v>1169</v>
      </c>
      <c r="C349">
        <v>0.21</v>
      </c>
      <c r="E349" t="str">
        <f t="shared" si="5"/>
        <v>n</v>
      </c>
    </row>
    <row r="350" spans="1:5" x14ac:dyDescent="0.2">
      <c r="A350" t="s">
        <v>1170</v>
      </c>
      <c r="B350" t="s">
        <v>569</v>
      </c>
      <c r="C350">
        <v>47</v>
      </c>
      <c r="D350">
        <v>180</v>
      </c>
      <c r="E350" t="str">
        <f t="shared" si="5"/>
        <v>n</v>
      </c>
    </row>
    <row r="351" spans="1:5" x14ac:dyDescent="0.2">
      <c r="A351" t="s">
        <v>1171</v>
      </c>
      <c r="B351" t="s">
        <v>1172</v>
      </c>
      <c r="D351">
        <v>350000</v>
      </c>
      <c r="E351" t="str">
        <f t="shared" si="5"/>
        <v>n</v>
      </c>
    </row>
    <row r="352" spans="1:5" x14ac:dyDescent="0.2">
      <c r="A352" t="s">
        <v>1173</v>
      </c>
      <c r="B352" t="s">
        <v>1174</v>
      </c>
      <c r="D352">
        <v>8800</v>
      </c>
      <c r="E352" t="str">
        <f t="shared" si="5"/>
        <v>n</v>
      </c>
    </row>
    <row r="353" spans="1:5" x14ac:dyDescent="0.2">
      <c r="A353" t="s">
        <v>1175</v>
      </c>
      <c r="B353" t="s">
        <v>1176</v>
      </c>
      <c r="D353">
        <v>0.44</v>
      </c>
      <c r="E353" t="str">
        <f t="shared" si="5"/>
        <v>n</v>
      </c>
    </row>
    <row r="354" spans="1:5" x14ac:dyDescent="0.2">
      <c r="A354" t="s">
        <v>11</v>
      </c>
      <c r="B354" t="s">
        <v>570</v>
      </c>
      <c r="D354">
        <v>22000</v>
      </c>
      <c r="E354" t="str">
        <f t="shared" si="5"/>
        <v>n</v>
      </c>
    </row>
    <row r="355" spans="1:5" x14ac:dyDescent="0.2">
      <c r="A355" t="s">
        <v>1177</v>
      </c>
      <c r="B355" t="s">
        <v>1178</v>
      </c>
      <c r="C355">
        <v>1.1000000000000001</v>
      </c>
      <c r="D355">
        <v>3.5000000000000003E-2</v>
      </c>
      <c r="E355" t="str">
        <f t="shared" si="5"/>
        <v>n</v>
      </c>
    </row>
    <row r="356" spans="1:5" x14ac:dyDescent="0.2">
      <c r="A356" t="s">
        <v>1179</v>
      </c>
      <c r="B356" t="s">
        <v>1180</v>
      </c>
      <c r="C356">
        <v>1.1000000000000001</v>
      </c>
      <c r="D356">
        <v>3.5000000000000003E-2</v>
      </c>
      <c r="E356" t="str">
        <f t="shared" si="5"/>
        <v>n</v>
      </c>
    </row>
    <row r="357" spans="1:5" x14ac:dyDescent="0.2">
      <c r="A357" t="s">
        <v>1181</v>
      </c>
      <c r="B357" t="s">
        <v>1182</v>
      </c>
      <c r="C357">
        <v>0.24</v>
      </c>
      <c r="E357" t="str">
        <f t="shared" si="5"/>
        <v>n</v>
      </c>
    </row>
    <row r="358" spans="1:5" x14ac:dyDescent="0.2">
      <c r="A358" t="s">
        <v>1183</v>
      </c>
      <c r="B358" t="s">
        <v>1184</v>
      </c>
      <c r="D358">
        <v>1800</v>
      </c>
      <c r="E358" t="str">
        <f t="shared" si="5"/>
        <v>n</v>
      </c>
    </row>
    <row r="359" spans="1:5" x14ac:dyDescent="0.2">
      <c r="A359" t="s">
        <v>1185</v>
      </c>
      <c r="B359" t="s">
        <v>1186</v>
      </c>
      <c r="D359">
        <v>440</v>
      </c>
      <c r="E359" t="str">
        <f t="shared" si="5"/>
        <v>n</v>
      </c>
    </row>
    <row r="360" spans="1:5" x14ac:dyDescent="0.2">
      <c r="A360" t="s">
        <v>1187</v>
      </c>
      <c r="B360" t="s">
        <v>1188</v>
      </c>
      <c r="D360">
        <v>8.8000000000000005E-3</v>
      </c>
      <c r="E360" t="str">
        <f t="shared" si="5"/>
        <v>n</v>
      </c>
    </row>
    <row r="361" spans="1:5" x14ac:dyDescent="0.2">
      <c r="A361" t="s">
        <v>1189</v>
      </c>
      <c r="B361" t="s">
        <v>1190</v>
      </c>
      <c r="D361">
        <v>260</v>
      </c>
      <c r="E361" t="str">
        <f t="shared" si="5"/>
        <v>n</v>
      </c>
    </row>
    <row r="362" spans="1:5" x14ac:dyDescent="0.2">
      <c r="A362" t="s">
        <v>468</v>
      </c>
      <c r="B362" t="s">
        <v>571</v>
      </c>
      <c r="C362">
        <v>3.7999999999999999E-2</v>
      </c>
      <c r="E362" t="str">
        <f t="shared" si="5"/>
        <v>n</v>
      </c>
    </row>
    <row r="363" spans="1:5" x14ac:dyDescent="0.2">
      <c r="A363" t="s">
        <v>1191</v>
      </c>
      <c r="B363" t="s">
        <v>572</v>
      </c>
      <c r="D363">
        <v>22000</v>
      </c>
      <c r="E363" t="str">
        <f t="shared" si="5"/>
        <v>n</v>
      </c>
    </row>
    <row r="364" spans="1:5" x14ac:dyDescent="0.2">
      <c r="A364" t="s">
        <v>1192</v>
      </c>
      <c r="B364" t="s">
        <v>1193</v>
      </c>
      <c r="D364">
        <v>8.8000000000000007</v>
      </c>
      <c r="E364" t="str">
        <f t="shared" si="5"/>
        <v>n</v>
      </c>
    </row>
    <row r="365" spans="1:5" x14ac:dyDescent="0.2">
      <c r="A365" t="s">
        <v>176</v>
      </c>
      <c r="B365" t="s">
        <v>573</v>
      </c>
      <c r="D365">
        <v>22000</v>
      </c>
      <c r="E365" t="str">
        <f t="shared" si="5"/>
        <v>n</v>
      </c>
    </row>
    <row r="366" spans="1:5" x14ac:dyDescent="0.2">
      <c r="A366" t="s">
        <v>180</v>
      </c>
      <c r="B366" t="s">
        <v>574</v>
      </c>
      <c r="C366">
        <v>0.77</v>
      </c>
      <c r="D366">
        <v>0.88</v>
      </c>
      <c r="E366" t="str">
        <f t="shared" si="5"/>
        <v>n</v>
      </c>
    </row>
    <row r="367" spans="1:5" x14ac:dyDescent="0.2">
      <c r="A367" t="s">
        <v>1194</v>
      </c>
      <c r="B367" t="s">
        <v>575</v>
      </c>
      <c r="C367">
        <v>3</v>
      </c>
      <c r="D367">
        <v>8.8000000000000007</v>
      </c>
      <c r="E367" t="str">
        <f t="shared" si="5"/>
        <v>n</v>
      </c>
    </row>
    <row r="368" spans="1:5" x14ac:dyDescent="0.2">
      <c r="A368" t="s">
        <v>471</v>
      </c>
      <c r="B368" t="s">
        <v>577</v>
      </c>
      <c r="C368">
        <v>4</v>
      </c>
      <c r="E368" t="str">
        <f t="shared" si="5"/>
        <v>n</v>
      </c>
    </row>
    <row r="369" spans="1:5" x14ac:dyDescent="0.2">
      <c r="A369" t="s">
        <v>1195</v>
      </c>
      <c r="B369" t="s">
        <v>1196</v>
      </c>
      <c r="D369">
        <v>1.3</v>
      </c>
      <c r="E369" t="str">
        <f t="shared" si="5"/>
        <v>n</v>
      </c>
    </row>
    <row r="370" spans="1:5" x14ac:dyDescent="0.2">
      <c r="A370" t="s">
        <v>1197</v>
      </c>
      <c r="B370" t="s">
        <v>1198</v>
      </c>
      <c r="D370">
        <v>1.3</v>
      </c>
      <c r="E370" t="str">
        <f t="shared" si="5"/>
        <v>n</v>
      </c>
    </row>
    <row r="371" spans="1:5" x14ac:dyDescent="0.2">
      <c r="A371" t="s">
        <v>1199</v>
      </c>
      <c r="B371" t="s">
        <v>1200</v>
      </c>
      <c r="D371">
        <v>31</v>
      </c>
      <c r="E371" t="str">
        <f t="shared" si="5"/>
        <v>n</v>
      </c>
    </row>
    <row r="372" spans="1:5" x14ac:dyDescent="0.2">
      <c r="A372" t="s">
        <v>1201</v>
      </c>
      <c r="B372" t="s">
        <v>1202</v>
      </c>
      <c r="D372">
        <v>88000</v>
      </c>
      <c r="E372" t="str">
        <f t="shared" si="5"/>
        <v>n</v>
      </c>
    </row>
    <row r="373" spans="1:5" x14ac:dyDescent="0.2">
      <c r="A373" t="s">
        <v>1203</v>
      </c>
      <c r="B373" t="s">
        <v>1204</v>
      </c>
      <c r="D373">
        <v>260</v>
      </c>
      <c r="E373" t="str">
        <f t="shared" si="5"/>
        <v>n</v>
      </c>
    </row>
    <row r="374" spans="1:5" x14ac:dyDescent="0.2">
      <c r="A374" t="s">
        <v>191</v>
      </c>
      <c r="B374" t="s">
        <v>578</v>
      </c>
      <c r="D374">
        <v>260</v>
      </c>
      <c r="E374" t="str">
        <f t="shared" si="5"/>
        <v>n</v>
      </c>
    </row>
    <row r="375" spans="1:5" x14ac:dyDescent="0.2">
      <c r="A375" t="s">
        <v>1</v>
      </c>
      <c r="B375" t="s">
        <v>579</v>
      </c>
      <c r="D375">
        <v>260</v>
      </c>
      <c r="E375" t="str">
        <f t="shared" si="5"/>
        <v>n</v>
      </c>
    </row>
    <row r="376" spans="1:5" x14ac:dyDescent="0.2">
      <c r="A376" t="s">
        <v>1205</v>
      </c>
      <c r="B376" t="s">
        <v>1206</v>
      </c>
      <c r="C376">
        <v>1.9E-2</v>
      </c>
      <c r="E376" t="str">
        <f t="shared" si="5"/>
        <v>n</v>
      </c>
    </row>
    <row r="377" spans="1:5" x14ac:dyDescent="0.2">
      <c r="A377" t="s">
        <v>1207</v>
      </c>
      <c r="B377" t="s">
        <v>1208</v>
      </c>
      <c r="D377">
        <v>0.18</v>
      </c>
      <c r="E377" t="str">
        <f t="shared" si="5"/>
        <v>n</v>
      </c>
    </row>
    <row r="378" spans="1:5" x14ac:dyDescent="0.2">
      <c r="A378" t="s">
        <v>1209</v>
      </c>
      <c r="B378" t="s">
        <v>1210</v>
      </c>
      <c r="C378">
        <v>4.2000000000000003E-2</v>
      </c>
      <c r="E378" t="str">
        <f t="shared" si="5"/>
        <v>n</v>
      </c>
    </row>
    <row r="379" spans="1:5" x14ac:dyDescent="0.2">
      <c r="A379" t="s">
        <v>1211</v>
      </c>
      <c r="B379" t="s">
        <v>1212</v>
      </c>
      <c r="C379">
        <v>1.5E-3</v>
      </c>
      <c r="D379">
        <v>3.1E-2</v>
      </c>
      <c r="E379" t="str">
        <f t="shared" si="5"/>
        <v>n</v>
      </c>
    </row>
    <row r="380" spans="1:5" x14ac:dyDescent="0.2">
      <c r="A380" t="s">
        <v>1213</v>
      </c>
      <c r="B380" t="s">
        <v>1214</v>
      </c>
      <c r="D380">
        <v>0.44</v>
      </c>
      <c r="E380" t="str">
        <f t="shared" si="5"/>
        <v>n</v>
      </c>
    </row>
    <row r="381" spans="1:5" x14ac:dyDescent="0.2">
      <c r="A381" t="s">
        <v>1215</v>
      </c>
      <c r="B381" t="s">
        <v>1216</v>
      </c>
      <c r="D381">
        <v>880</v>
      </c>
      <c r="E381" t="str">
        <f t="shared" si="5"/>
        <v>n</v>
      </c>
    </row>
    <row r="382" spans="1:5" x14ac:dyDescent="0.2">
      <c r="A382" t="s">
        <v>1217</v>
      </c>
      <c r="B382" t="s">
        <v>1218</v>
      </c>
      <c r="C382">
        <v>0.82</v>
      </c>
      <c r="D382">
        <v>13</v>
      </c>
      <c r="E382" t="str">
        <f t="shared" si="5"/>
        <v>n</v>
      </c>
    </row>
    <row r="383" spans="1:5" x14ac:dyDescent="0.2">
      <c r="A383" t="s">
        <v>1219</v>
      </c>
      <c r="B383" t="s">
        <v>580</v>
      </c>
      <c r="C383">
        <v>2.8</v>
      </c>
      <c r="D383">
        <v>220</v>
      </c>
      <c r="E383" t="str">
        <f t="shared" si="5"/>
        <v>n</v>
      </c>
    </row>
    <row r="384" spans="1:5" x14ac:dyDescent="0.2">
      <c r="A384" t="s">
        <v>1220</v>
      </c>
      <c r="B384" t="s">
        <v>1221</v>
      </c>
      <c r="D384">
        <v>440</v>
      </c>
      <c r="E384" t="str">
        <f t="shared" si="5"/>
        <v>n</v>
      </c>
    </row>
    <row r="385" spans="1:5" x14ac:dyDescent="0.2">
      <c r="A385" t="s">
        <v>1222</v>
      </c>
      <c r="B385" t="s">
        <v>1223</v>
      </c>
      <c r="D385">
        <v>440</v>
      </c>
      <c r="E385" t="str">
        <f t="shared" si="5"/>
        <v>n</v>
      </c>
    </row>
    <row r="386" spans="1:5" x14ac:dyDescent="0.2">
      <c r="A386" t="s">
        <v>1224</v>
      </c>
      <c r="B386" t="s">
        <v>1225</v>
      </c>
      <c r="D386">
        <v>440</v>
      </c>
      <c r="E386" t="str">
        <f t="shared" si="5"/>
        <v>n</v>
      </c>
    </row>
    <row r="387" spans="1:5" x14ac:dyDescent="0.2">
      <c r="A387" t="s">
        <v>200</v>
      </c>
      <c r="B387" t="s">
        <v>581</v>
      </c>
      <c r="D387">
        <v>440</v>
      </c>
      <c r="E387" t="str">
        <f t="shared" si="5"/>
        <v>n</v>
      </c>
    </row>
    <row r="388" spans="1:5" x14ac:dyDescent="0.2">
      <c r="A388" t="s">
        <v>1226</v>
      </c>
      <c r="D388">
        <v>1200</v>
      </c>
      <c r="E388" t="str">
        <f t="shared" ref="E388:E390" si="6">IF(MAX(C388:D388)=0, "y", "n")</f>
        <v>n</v>
      </c>
    </row>
    <row r="389" spans="1:5" x14ac:dyDescent="0.2">
      <c r="A389" t="s">
        <v>1227</v>
      </c>
      <c r="D389">
        <v>430</v>
      </c>
      <c r="E389" t="str">
        <f t="shared" si="6"/>
        <v>n</v>
      </c>
    </row>
    <row r="390" spans="1:5" x14ac:dyDescent="0.2">
      <c r="A390" t="s">
        <v>1228</v>
      </c>
      <c r="D390">
        <v>620</v>
      </c>
      <c r="E390" t="str">
        <f t="shared" si="6"/>
        <v>n</v>
      </c>
    </row>
    <row r="403" spans="1:1" x14ac:dyDescent="0.2">
      <c r="A403" t="s">
        <v>1229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3867-4D75-49F9-B435-764933FE6B6A}">
  <sheetPr>
    <tabColor theme="1"/>
  </sheetPr>
  <dimension ref="A1:M72"/>
  <sheetViews>
    <sheetView zoomScale="145" zoomScaleNormal="145" workbookViewId="0">
      <selection activeCell="J40" sqref="J40"/>
    </sheetView>
  </sheetViews>
  <sheetFormatPr defaultColWidth="9.140625" defaultRowHeight="12" x14ac:dyDescent="0.2"/>
  <cols>
    <col min="1" max="1" width="28.28515625" style="21" customWidth="1"/>
    <col min="2" max="16384" width="9.140625" style="21"/>
  </cols>
  <sheetData>
    <row r="1" spans="1:13" ht="12" customHeight="1" x14ac:dyDescent="0.2">
      <c r="A1" s="42" t="s">
        <v>31</v>
      </c>
      <c r="B1" s="43"/>
      <c r="C1" s="20" t="s">
        <v>20</v>
      </c>
      <c r="D1" s="20" t="s">
        <v>21</v>
      </c>
      <c r="E1" s="20" t="s">
        <v>22</v>
      </c>
      <c r="F1" s="20" t="s">
        <v>24</v>
      </c>
      <c r="G1" s="20" t="s">
        <v>25</v>
      </c>
      <c r="H1" s="20" t="s">
        <v>26</v>
      </c>
      <c r="I1" s="20" t="s">
        <v>32</v>
      </c>
      <c r="J1" s="20" t="s">
        <v>33</v>
      </c>
      <c r="K1" s="20" t="s">
        <v>34</v>
      </c>
      <c r="L1" s="1" t="s">
        <v>284</v>
      </c>
      <c r="M1" s="1" t="s">
        <v>285</v>
      </c>
    </row>
    <row r="2" spans="1:13" ht="16.5" x14ac:dyDescent="0.2">
      <c r="A2" s="42" t="s">
        <v>18</v>
      </c>
      <c r="B2" s="43"/>
      <c r="C2" s="20" t="s">
        <v>35</v>
      </c>
      <c r="D2" s="20" t="s">
        <v>36</v>
      </c>
      <c r="E2" s="20" t="s">
        <v>37</v>
      </c>
      <c r="F2" s="20" t="s">
        <v>38</v>
      </c>
      <c r="G2" s="20" t="s">
        <v>39</v>
      </c>
      <c r="H2" s="20" t="s">
        <v>40</v>
      </c>
      <c r="I2" s="20" t="s">
        <v>41</v>
      </c>
      <c r="J2" s="20" t="s">
        <v>42</v>
      </c>
      <c r="K2" s="20" t="s">
        <v>43</v>
      </c>
      <c r="L2" s="1" t="s">
        <v>286</v>
      </c>
      <c r="M2" s="1" t="s">
        <v>287</v>
      </c>
    </row>
    <row r="3" spans="1:13" x14ac:dyDescent="0.2">
      <c r="A3" s="42" t="s">
        <v>44</v>
      </c>
      <c r="B3" s="43"/>
      <c r="C3" s="2">
        <v>45201</v>
      </c>
      <c r="D3" s="2">
        <v>45201</v>
      </c>
      <c r="E3" s="2">
        <v>45201</v>
      </c>
      <c r="F3" s="2">
        <v>45453</v>
      </c>
      <c r="G3" s="2">
        <v>45453</v>
      </c>
      <c r="H3" s="2">
        <v>45453</v>
      </c>
      <c r="I3" s="2">
        <v>45453</v>
      </c>
      <c r="J3" s="2">
        <v>45453</v>
      </c>
      <c r="K3" s="2">
        <v>45453</v>
      </c>
      <c r="L3" s="2">
        <v>45453</v>
      </c>
      <c r="M3" s="2">
        <v>45782</v>
      </c>
    </row>
    <row r="4" spans="1:13" x14ac:dyDescent="0.2">
      <c r="A4" s="42" t="s">
        <v>45</v>
      </c>
      <c r="B4" s="43"/>
      <c r="C4" s="20" t="s">
        <v>46</v>
      </c>
      <c r="D4" s="20" t="s">
        <v>47</v>
      </c>
      <c r="E4" s="20" t="s">
        <v>47</v>
      </c>
      <c r="F4" s="3">
        <v>15</v>
      </c>
      <c r="G4" s="3">
        <v>22</v>
      </c>
      <c r="H4" s="3">
        <v>25</v>
      </c>
      <c r="I4" s="3">
        <v>20</v>
      </c>
      <c r="J4" s="3">
        <v>15</v>
      </c>
      <c r="K4" s="3">
        <v>15</v>
      </c>
      <c r="L4" s="3">
        <v>20</v>
      </c>
      <c r="M4" s="3">
        <v>0.5</v>
      </c>
    </row>
    <row r="5" spans="1:13" x14ac:dyDescent="0.2">
      <c r="A5" s="42" t="s">
        <v>48</v>
      </c>
      <c r="B5" s="43"/>
      <c r="C5" s="20" t="s">
        <v>49</v>
      </c>
      <c r="D5" s="20" t="s">
        <v>49</v>
      </c>
      <c r="E5" s="20" t="s">
        <v>49</v>
      </c>
      <c r="F5" s="20" t="s">
        <v>50</v>
      </c>
      <c r="G5" s="20" t="s">
        <v>50</v>
      </c>
      <c r="H5" s="20" t="s">
        <v>50</v>
      </c>
      <c r="I5" s="20" t="s">
        <v>50</v>
      </c>
      <c r="J5" s="20" t="s">
        <v>50</v>
      </c>
      <c r="K5" s="20" t="s">
        <v>50</v>
      </c>
      <c r="L5" s="1" t="s">
        <v>50</v>
      </c>
      <c r="M5" s="1" t="s">
        <v>288</v>
      </c>
    </row>
    <row r="6" spans="1:13" ht="12" customHeight="1" x14ac:dyDescent="0.2">
      <c r="A6" s="42" t="s">
        <v>51</v>
      </c>
      <c r="B6" s="43"/>
      <c r="C6" s="20" t="s">
        <v>20</v>
      </c>
      <c r="D6" s="20" t="s">
        <v>21</v>
      </c>
      <c r="E6" s="20" t="s">
        <v>22</v>
      </c>
      <c r="F6" s="20" t="s">
        <v>24</v>
      </c>
      <c r="G6" s="20" t="s">
        <v>25</v>
      </c>
      <c r="H6" s="20" t="s">
        <v>26</v>
      </c>
      <c r="I6" s="20" t="s">
        <v>27</v>
      </c>
      <c r="J6" s="20" t="s">
        <v>28</v>
      </c>
      <c r="K6" s="20" t="s">
        <v>29</v>
      </c>
      <c r="L6" s="1" t="s">
        <v>30</v>
      </c>
      <c r="M6" s="1" t="s">
        <v>285</v>
      </c>
    </row>
    <row r="7" spans="1:13" x14ac:dyDescent="0.2">
      <c r="A7" s="22" t="s">
        <v>52</v>
      </c>
      <c r="B7" s="23" t="s">
        <v>23</v>
      </c>
      <c r="C7" s="24" t="s">
        <v>53</v>
      </c>
      <c r="D7" s="24" t="s">
        <v>53</v>
      </c>
      <c r="E7" s="24" t="s">
        <v>53</v>
      </c>
      <c r="F7" s="24" t="s">
        <v>53</v>
      </c>
      <c r="G7" s="24" t="s">
        <v>53</v>
      </c>
      <c r="H7" s="24" t="s">
        <v>53</v>
      </c>
      <c r="I7" s="24" t="s">
        <v>53</v>
      </c>
      <c r="J7" s="24" t="s">
        <v>53</v>
      </c>
      <c r="K7" s="24" t="s">
        <v>53</v>
      </c>
      <c r="L7" s="4" t="s">
        <v>53</v>
      </c>
      <c r="M7" s="4" t="s">
        <v>53</v>
      </c>
    </row>
    <row r="8" spans="1:13" x14ac:dyDescent="0.2">
      <c r="A8" s="39" t="s">
        <v>54</v>
      </c>
      <c r="B8" s="40"/>
      <c r="C8" s="40"/>
      <c r="D8" s="40"/>
      <c r="E8" s="40"/>
      <c r="F8" s="40"/>
      <c r="G8" s="40"/>
      <c r="H8" s="40"/>
      <c r="I8" s="40"/>
      <c r="J8" s="40"/>
      <c r="K8" s="40"/>
      <c r="L8" s="38"/>
      <c r="M8" s="38"/>
    </row>
    <row r="9" spans="1:13" x14ac:dyDescent="0.2">
      <c r="A9" s="25" t="s">
        <v>55</v>
      </c>
      <c r="B9" s="26" t="s">
        <v>56</v>
      </c>
      <c r="C9" s="26" t="s">
        <v>57</v>
      </c>
      <c r="D9" s="26" t="s">
        <v>58</v>
      </c>
      <c r="E9" s="26" t="s">
        <v>59</v>
      </c>
      <c r="F9" s="26" t="s">
        <v>60</v>
      </c>
      <c r="G9" s="26" t="s">
        <v>61</v>
      </c>
      <c r="H9" s="26" t="s">
        <v>62</v>
      </c>
      <c r="I9" s="26" t="s">
        <v>63</v>
      </c>
      <c r="J9" s="26" t="s">
        <v>64</v>
      </c>
      <c r="K9" s="26" t="s">
        <v>65</v>
      </c>
      <c r="L9" s="5" t="s">
        <v>289</v>
      </c>
      <c r="M9" s="5" t="s">
        <v>206</v>
      </c>
    </row>
    <row r="10" spans="1:13" x14ac:dyDescent="0.2">
      <c r="A10" s="25" t="s">
        <v>0</v>
      </c>
      <c r="B10" s="26" t="s">
        <v>56</v>
      </c>
      <c r="C10" s="26" t="s">
        <v>66</v>
      </c>
      <c r="D10" s="26" t="s">
        <v>67</v>
      </c>
      <c r="E10" s="6">
        <v>2.98E-2</v>
      </c>
      <c r="F10" s="7">
        <v>2.1899999999999999E-2</v>
      </c>
      <c r="G10" s="26" t="s">
        <v>68</v>
      </c>
      <c r="H10" s="26" t="s">
        <v>69</v>
      </c>
      <c r="I10" s="26" t="s">
        <v>70</v>
      </c>
      <c r="J10" s="26" t="s">
        <v>71</v>
      </c>
      <c r="K10" s="8">
        <v>0.73</v>
      </c>
      <c r="L10" s="6">
        <v>5.9299999999999999E-2</v>
      </c>
      <c r="M10" s="5" t="s">
        <v>206</v>
      </c>
    </row>
    <row r="11" spans="1:13" x14ac:dyDescent="0.2">
      <c r="A11" s="25" t="s">
        <v>72</v>
      </c>
      <c r="B11" s="26" t="s">
        <v>56</v>
      </c>
      <c r="C11" s="26" t="s">
        <v>73</v>
      </c>
      <c r="D11" s="26" t="s">
        <v>74</v>
      </c>
      <c r="E11" s="26" t="s">
        <v>75</v>
      </c>
      <c r="F11" s="26" t="s">
        <v>76</v>
      </c>
      <c r="G11" s="26" t="s">
        <v>77</v>
      </c>
      <c r="H11" s="26" t="s">
        <v>78</v>
      </c>
      <c r="I11" s="26" t="s">
        <v>79</v>
      </c>
      <c r="J11" s="26" t="s">
        <v>80</v>
      </c>
      <c r="K11" s="26" t="s">
        <v>81</v>
      </c>
      <c r="L11" s="5" t="s">
        <v>290</v>
      </c>
      <c r="M11" s="5" t="s">
        <v>206</v>
      </c>
    </row>
    <row r="12" spans="1:13" x14ac:dyDescent="0.2">
      <c r="A12" s="25" t="s">
        <v>82</v>
      </c>
      <c r="B12" s="26" t="s">
        <v>56</v>
      </c>
      <c r="C12" s="26" t="s">
        <v>83</v>
      </c>
      <c r="D12" s="26" t="s">
        <v>84</v>
      </c>
      <c r="E12" s="26" t="s">
        <v>85</v>
      </c>
      <c r="F12" s="26" t="s">
        <v>60</v>
      </c>
      <c r="G12" s="26" t="s">
        <v>61</v>
      </c>
      <c r="H12" s="26" t="s">
        <v>62</v>
      </c>
      <c r="I12" s="26" t="s">
        <v>63</v>
      </c>
      <c r="J12" s="26" t="s">
        <v>64</v>
      </c>
      <c r="K12" s="26" t="s">
        <v>65</v>
      </c>
      <c r="L12" s="5" t="s">
        <v>289</v>
      </c>
      <c r="M12" s="5" t="s">
        <v>206</v>
      </c>
    </row>
    <row r="13" spans="1:13" x14ac:dyDescent="0.2">
      <c r="A13" s="25" t="s">
        <v>86</v>
      </c>
      <c r="B13" s="26" t="s">
        <v>87</v>
      </c>
      <c r="C13" s="26" t="s">
        <v>88</v>
      </c>
      <c r="D13" s="26" t="s">
        <v>89</v>
      </c>
      <c r="E13" s="26" t="s">
        <v>90</v>
      </c>
      <c r="F13" s="26" t="s">
        <v>91</v>
      </c>
      <c r="G13" s="26" t="s">
        <v>92</v>
      </c>
      <c r="H13" s="26" t="s">
        <v>93</v>
      </c>
      <c r="I13" s="26" t="s">
        <v>94</v>
      </c>
      <c r="J13" s="26" t="s">
        <v>95</v>
      </c>
      <c r="K13" s="26" t="s">
        <v>96</v>
      </c>
      <c r="L13" s="5" t="s">
        <v>291</v>
      </c>
      <c r="M13" s="5" t="s">
        <v>206</v>
      </c>
    </row>
    <row r="14" spans="1:13" x14ac:dyDescent="0.2">
      <c r="A14" s="25" t="s">
        <v>97</v>
      </c>
      <c r="B14" s="26" t="s">
        <v>56</v>
      </c>
      <c r="C14" s="26" t="s">
        <v>98</v>
      </c>
      <c r="D14" s="26" t="s">
        <v>99</v>
      </c>
      <c r="E14" s="26" t="s">
        <v>100</v>
      </c>
      <c r="F14" s="26" t="s">
        <v>76</v>
      </c>
      <c r="G14" s="26" t="s">
        <v>77</v>
      </c>
      <c r="H14" s="26" t="s">
        <v>78</v>
      </c>
      <c r="I14" s="26" t="s">
        <v>79</v>
      </c>
      <c r="J14" s="26" t="s">
        <v>80</v>
      </c>
      <c r="K14" s="26" t="s">
        <v>81</v>
      </c>
      <c r="L14" s="5" t="s">
        <v>290</v>
      </c>
      <c r="M14" s="5" t="s">
        <v>206</v>
      </c>
    </row>
    <row r="15" spans="1:13" x14ac:dyDescent="0.2">
      <c r="A15" s="25" t="s">
        <v>101</v>
      </c>
      <c r="B15" s="26" t="s">
        <v>87</v>
      </c>
      <c r="C15" s="26" t="s">
        <v>102</v>
      </c>
      <c r="D15" s="26" t="s">
        <v>103</v>
      </c>
      <c r="E15" s="26" t="s">
        <v>104</v>
      </c>
      <c r="F15" s="26" t="s">
        <v>105</v>
      </c>
      <c r="G15" s="26" t="s">
        <v>106</v>
      </c>
      <c r="H15" s="26" t="s">
        <v>107</v>
      </c>
      <c r="I15" s="9">
        <v>0.312</v>
      </c>
      <c r="J15" s="26" t="s">
        <v>108</v>
      </c>
      <c r="K15" s="26" t="s">
        <v>109</v>
      </c>
      <c r="L15" s="5" t="s">
        <v>292</v>
      </c>
      <c r="M15" s="5" t="s">
        <v>206</v>
      </c>
    </row>
    <row r="16" spans="1:13" x14ac:dyDescent="0.2">
      <c r="A16" s="25" t="s">
        <v>110</v>
      </c>
      <c r="B16" s="26" t="s">
        <v>56</v>
      </c>
      <c r="C16" s="26" t="s">
        <v>111</v>
      </c>
      <c r="D16" s="26" t="s">
        <v>112</v>
      </c>
      <c r="E16" s="26" t="s">
        <v>113</v>
      </c>
      <c r="F16" s="26" t="s">
        <v>60</v>
      </c>
      <c r="G16" s="26" t="s">
        <v>61</v>
      </c>
      <c r="H16" s="26" t="s">
        <v>62</v>
      </c>
      <c r="I16" s="26" t="s">
        <v>63</v>
      </c>
      <c r="J16" s="26" t="s">
        <v>64</v>
      </c>
      <c r="K16" s="26" t="s">
        <v>65</v>
      </c>
      <c r="L16" s="5" t="s">
        <v>289</v>
      </c>
      <c r="M16" s="5" t="s">
        <v>206</v>
      </c>
    </row>
    <row r="17" spans="1:13" x14ac:dyDescent="0.2">
      <c r="A17" s="25" t="s">
        <v>114</v>
      </c>
      <c r="B17" s="26" t="s">
        <v>87</v>
      </c>
      <c r="C17" s="26" t="s">
        <v>115</v>
      </c>
      <c r="D17" s="26" t="s">
        <v>116</v>
      </c>
      <c r="E17" s="26" t="s">
        <v>117</v>
      </c>
      <c r="F17" s="26" t="s">
        <v>91</v>
      </c>
      <c r="G17" s="26" t="s">
        <v>92</v>
      </c>
      <c r="H17" s="26" t="s">
        <v>93</v>
      </c>
      <c r="I17" s="26" t="s">
        <v>94</v>
      </c>
      <c r="J17" s="26" t="s">
        <v>95</v>
      </c>
      <c r="K17" s="26" t="s">
        <v>96</v>
      </c>
      <c r="L17" s="5" t="s">
        <v>291</v>
      </c>
      <c r="M17" s="5" t="s">
        <v>206</v>
      </c>
    </row>
    <row r="18" spans="1:13" x14ac:dyDescent="0.2">
      <c r="A18" s="25" t="s">
        <v>118</v>
      </c>
      <c r="B18" s="26" t="s">
        <v>56</v>
      </c>
      <c r="C18" s="26" t="s">
        <v>119</v>
      </c>
      <c r="D18" s="26" t="s">
        <v>120</v>
      </c>
      <c r="E18" s="26" t="s">
        <v>83</v>
      </c>
      <c r="F18" s="26" t="s">
        <v>76</v>
      </c>
      <c r="G18" s="26" t="s">
        <v>77</v>
      </c>
      <c r="H18" s="26" t="s">
        <v>78</v>
      </c>
      <c r="I18" s="26" t="s">
        <v>79</v>
      </c>
      <c r="J18" s="26" t="s">
        <v>80</v>
      </c>
      <c r="K18" s="26" t="s">
        <v>81</v>
      </c>
      <c r="L18" s="5" t="s">
        <v>290</v>
      </c>
      <c r="M18" s="5" t="s">
        <v>206</v>
      </c>
    </row>
    <row r="19" spans="1:13" x14ac:dyDescent="0.2">
      <c r="A19" s="25" t="s">
        <v>121</v>
      </c>
      <c r="B19" s="26" t="s">
        <v>87</v>
      </c>
      <c r="C19" s="26" t="s">
        <v>122</v>
      </c>
      <c r="D19" s="26" t="s">
        <v>123</v>
      </c>
      <c r="E19" s="26" t="s">
        <v>124</v>
      </c>
      <c r="F19" s="26" t="s">
        <v>125</v>
      </c>
      <c r="G19" s="26" t="s">
        <v>126</v>
      </c>
      <c r="H19" s="26" t="s">
        <v>127</v>
      </c>
      <c r="I19" s="26" t="s">
        <v>128</v>
      </c>
      <c r="J19" s="26" t="s">
        <v>129</v>
      </c>
      <c r="K19" s="26" t="s">
        <v>130</v>
      </c>
      <c r="L19" s="5" t="s">
        <v>293</v>
      </c>
      <c r="M19" s="5" t="s">
        <v>206</v>
      </c>
    </row>
    <row r="20" spans="1:13" x14ac:dyDescent="0.2">
      <c r="A20" s="25" t="s">
        <v>2</v>
      </c>
      <c r="B20" s="26" t="s">
        <v>87</v>
      </c>
      <c r="C20" s="26" t="s">
        <v>131</v>
      </c>
      <c r="D20" s="26" t="s">
        <v>132</v>
      </c>
      <c r="E20" s="9">
        <v>0.13</v>
      </c>
      <c r="F20" s="9">
        <v>0.14399999999999999</v>
      </c>
      <c r="G20" s="26" t="s">
        <v>106</v>
      </c>
      <c r="H20" s="26" t="s">
        <v>107</v>
      </c>
      <c r="I20" s="9">
        <v>0.48599999999999999</v>
      </c>
      <c r="J20" s="26" t="s">
        <v>108</v>
      </c>
      <c r="K20" s="9">
        <v>0.313</v>
      </c>
      <c r="L20" s="5" t="s">
        <v>294</v>
      </c>
      <c r="M20" s="5" t="s">
        <v>206</v>
      </c>
    </row>
    <row r="21" spans="1:13" x14ac:dyDescent="0.2">
      <c r="A21" s="25" t="s">
        <v>3</v>
      </c>
      <c r="B21" s="26" t="s">
        <v>56</v>
      </c>
      <c r="C21" s="26" t="s">
        <v>133</v>
      </c>
      <c r="D21" s="26" t="s">
        <v>134</v>
      </c>
      <c r="E21" s="7">
        <v>4.5100000000000001E-2</v>
      </c>
      <c r="F21" s="26" t="s">
        <v>105</v>
      </c>
      <c r="G21" s="26" t="s">
        <v>106</v>
      </c>
      <c r="H21" s="26" t="s">
        <v>107</v>
      </c>
      <c r="I21" s="10">
        <v>38.799999999999997</v>
      </c>
      <c r="J21" s="8">
        <v>0.108</v>
      </c>
      <c r="K21" s="26" t="s">
        <v>109</v>
      </c>
      <c r="L21" s="5" t="s">
        <v>292</v>
      </c>
      <c r="M21" s="5" t="s">
        <v>206</v>
      </c>
    </row>
    <row r="22" spans="1:13" x14ac:dyDescent="0.2">
      <c r="A22" s="25" t="s">
        <v>135</v>
      </c>
      <c r="B22" s="26" t="s">
        <v>56</v>
      </c>
      <c r="C22" s="26" t="s">
        <v>136</v>
      </c>
      <c r="D22" s="26" t="s">
        <v>137</v>
      </c>
      <c r="E22" s="26" t="s">
        <v>138</v>
      </c>
      <c r="F22" s="26" t="s">
        <v>105</v>
      </c>
      <c r="G22" s="26" t="s">
        <v>106</v>
      </c>
      <c r="H22" s="26" t="s">
        <v>107</v>
      </c>
      <c r="I22" s="26" t="s">
        <v>139</v>
      </c>
      <c r="J22" s="26" t="s">
        <v>108</v>
      </c>
      <c r="K22" s="26" t="s">
        <v>109</v>
      </c>
      <c r="L22" s="5" t="s">
        <v>292</v>
      </c>
      <c r="M22" s="5" t="s">
        <v>206</v>
      </c>
    </row>
    <row r="23" spans="1:13" x14ac:dyDescent="0.2">
      <c r="A23" s="25" t="s">
        <v>140</v>
      </c>
      <c r="B23" s="26" t="s">
        <v>87</v>
      </c>
      <c r="C23" s="26" t="s">
        <v>141</v>
      </c>
      <c r="D23" s="26" t="s">
        <v>142</v>
      </c>
      <c r="E23" s="26" t="s">
        <v>143</v>
      </c>
      <c r="F23" s="26" t="s">
        <v>105</v>
      </c>
      <c r="G23" s="26" t="s">
        <v>106</v>
      </c>
      <c r="H23" s="26" t="s">
        <v>107</v>
      </c>
      <c r="I23" s="26" t="s">
        <v>139</v>
      </c>
      <c r="J23" s="26" t="s">
        <v>108</v>
      </c>
      <c r="K23" s="26" t="s">
        <v>109</v>
      </c>
      <c r="L23" s="5" t="s">
        <v>292</v>
      </c>
      <c r="M23" s="5" t="s">
        <v>206</v>
      </c>
    </row>
    <row r="24" spans="1:13" x14ac:dyDescent="0.2">
      <c r="A24" s="25" t="s">
        <v>5</v>
      </c>
      <c r="B24" s="26" t="s">
        <v>87</v>
      </c>
      <c r="C24" s="26" t="s">
        <v>144</v>
      </c>
      <c r="D24" s="26" t="s">
        <v>145</v>
      </c>
      <c r="E24" s="27" t="s">
        <v>146</v>
      </c>
      <c r="F24" s="26" t="s">
        <v>105</v>
      </c>
      <c r="G24" s="26" t="s">
        <v>106</v>
      </c>
      <c r="H24" s="26" t="s">
        <v>107</v>
      </c>
      <c r="I24" s="26" t="s">
        <v>139</v>
      </c>
      <c r="J24" s="26" t="s">
        <v>108</v>
      </c>
      <c r="K24" s="26" t="s">
        <v>109</v>
      </c>
      <c r="L24" s="5" t="s">
        <v>292</v>
      </c>
      <c r="M24" s="5" t="s">
        <v>206</v>
      </c>
    </row>
    <row r="25" spans="1:13" x14ac:dyDescent="0.2">
      <c r="A25" s="25" t="s">
        <v>147</v>
      </c>
      <c r="B25" s="26" t="s">
        <v>87</v>
      </c>
      <c r="C25" s="26" t="s">
        <v>99</v>
      </c>
      <c r="D25" s="26" t="s">
        <v>148</v>
      </c>
      <c r="E25" s="26" t="s">
        <v>149</v>
      </c>
      <c r="F25" s="26" t="s">
        <v>105</v>
      </c>
      <c r="G25" s="26" t="s">
        <v>106</v>
      </c>
      <c r="H25" s="26" t="s">
        <v>107</v>
      </c>
      <c r="I25" s="26" t="s">
        <v>139</v>
      </c>
      <c r="J25" s="26" t="s">
        <v>108</v>
      </c>
      <c r="K25" s="26" t="s">
        <v>109</v>
      </c>
      <c r="L25" s="5" t="s">
        <v>292</v>
      </c>
      <c r="M25" s="5" t="s">
        <v>206</v>
      </c>
    </row>
    <row r="26" spans="1:13" x14ac:dyDescent="0.2">
      <c r="A26" s="25" t="s">
        <v>150</v>
      </c>
      <c r="B26" s="26" t="s">
        <v>56</v>
      </c>
      <c r="C26" s="26" t="s">
        <v>151</v>
      </c>
      <c r="D26" s="26" t="s">
        <v>152</v>
      </c>
      <c r="E26" s="26" t="s">
        <v>153</v>
      </c>
      <c r="F26" s="26" t="s">
        <v>91</v>
      </c>
      <c r="G26" s="26" t="s">
        <v>92</v>
      </c>
      <c r="H26" s="26" t="s">
        <v>93</v>
      </c>
      <c r="I26" s="26" t="s">
        <v>94</v>
      </c>
      <c r="J26" s="26" t="s">
        <v>95</v>
      </c>
      <c r="K26" s="26" t="s">
        <v>96</v>
      </c>
      <c r="L26" s="5" t="s">
        <v>291</v>
      </c>
      <c r="M26" s="5" t="s">
        <v>206</v>
      </c>
    </row>
    <row r="27" spans="1:13" x14ac:dyDescent="0.2">
      <c r="A27" s="25" t="s">
        <v>154</v>
      </c>
      <c r="B27" s="26" t="s">
        <v>56</v>
      </c>
      <c r="C27" s="26" t="s">
        <v>155</v>
      </c>
      <c r="D27" s="26" t="s">
        <v>156</v>
      </c>
      <c r="E27" s="26" t="s">
        <v>157</v>
      </c>
      <c r="F27" s="26" t="s">
        <v>76</v>
      </c>
      <c r="G27" s="26" t="s">
        <v>77</v>
      </c>
      <c r="H27" s="26" t="s">
        <v>78</v>
      </c>
      <c r="I27" s="26" t="s">
        <v>79</v>
      </c>
      <c r="J27" s="26" t="s">
        <v>80</v>
      </c>
      <c r="K27" s="26" t="s">
        <v>81</v>
      </c>
      <c r="L27" s="5" t="s">
        <v>290</v>
      </c>
      <c r="M27" s="5" t="s">
        <v>206</v>
      </c>
    </row>
    <row r="28" spans="1:13" x14ac:dyDescent="0.2">
      <c r="A28" s="25" t="s">
        <v>158</v>
      </c>
      <c r="B28" s="26" t="s">
        <v>56</v>
      </c>
      <c r="C28" s="26" t="s">
        <v>159</v>
      </c>
      <c r="D28" s="26" t="s">
        <v>160</v>
      </c>
      <c r="E28" s="26" t="s">
        <v>161</v>
      </c>
      <c r="F28" s="26" t="s">
        <v>105</v>
      </c>
      <c r="G28" s="26" t="s">
        <v>106</v>
      </c>
      <c r="H28" s="26" t="s">
        <v>107</v>
      </c>
      <c r="I28" s="26" t="s">
        <v>139</v>
      </c>
      <c r="J28" s="26" t="s">
        <v>108</v>
      </c>
      <c r="K28" s="26" t="s">
        <v>109</v>
      </c>
      <c r="L28" s="5" t="s">
        <v>292</v>
      </c>
      <c r="M28" s="5" t="s">
        <v>206</v>
      </c>
    </row>
    <row r="29" spans="1:13" x14ac:dyDescent="0.2">
      <c r="A29" s="25" t="s">
        <v>6</v>
      </c>
      <c r="B29" s="26" t="s">
        <v>56</v>
      </c>
      <c r="C29" s="26" t="s">
        <v>162</v>
      </c>
      <c r="D29" s="26" t="s">
        <v>163</v>
      </c>
      <c r="E29" s="8">
        <v>0.52700000000000002</v>
      </c>
      <c r="F29" s="8">
        <v>0.41299999999999998</v>
      </c>
      <c r="G29" s="26" t="s">
        <v>106</v>
      </c>
      <c r="H29" s="26" t="s">
        <v>107</v>
      </c>
      <c r="I29" s="26" t="s">
        <v>139</v>
      </c>
      <c r="J29" s="26" t="s">
        <v>108</v>
      </c>
      <c r="K29" s="8">
        <v>3.7</v>
      </c>
      <c r="L29" s="8">
        <v>0.40300000000000002</v>
      </c>
      <c r="M29" s="5" t="s">
        <v>206</v>
      </c>
    </row>
    <row r="30" spans="1:13" x14ac:dyDescent="0.2">
      <c r="A30" s="25" t="s">
        <v>164</v>
      </c>
      <c r="B30" s="26" t="s">
        <v>56</v>
      </c>
      <c r="C30" s="26" t="s">
        <v>165</v>
      </c>
      <c r="D30" s="26" t="s">
        <v>166</v>
      </c>
      <c r="E30" s="26" t="s">
        <v>167</v>
      </c>
      <c r="F30" s="26" t="s">
        <v>76</v>
      </c>
      <c r="G30" s="26" t="s">
        <v>77</v>
      </c>
      <c r="H30" s="26" t="s">
        <v>78</v>
      </c>
      <c r="I30" s="26" t="s">
        <v>79</v>
      </c>
      <c r="J30" s="26" t="s">
        <v>80</v>
      </c>
      <c r="K30" s="26" t="s">
        <v>81</v>
      </c>
      <c r="L30" s="5" t="s">
        <v>290</v>
      </c>
      <c r="M30" s="5" t="s">
        <v>206</v>
      </c>
    </row>
    <row r="31" spans="1:13" x14ac:dyDescent="0.2">
      <c r="A31" s="25" t="s">
        <v>7</v>
      </c>
      <c r="B31" s="26" t="s">
        <v>56</v>
      </c>
      <c r="C31" s="26" t="s">
        <v>168</v>
      </c>
      <c r="D31" s="27" t="s">
        <v>169</v>
      </c>
      <c r="E31" s="8">
        <v>0.69899999999999995</v>
      </c>
      <c r="F31" s="26" t="s">
        <v>170</v>
      </c>
      <c r="G31" s="26" t="s">
        <v>61</v>
      </c>
      <c r="H31" s="26" t="s">
        <v>62</v>
      </c>
      <c r="I31" s="26" t="s">
        <v>63</v>
      </c>
      <c r="J31" s="26" t="s">
        <v>171</v>
      </c>
      <c r="K31" s="8">
        <v>17.100000000000001</v>
      </c>
      <c r="L31" s="8">
        <v>94.6</v>
      </c>
      <c r="M31" s="5" t="s">
        <v>295</v>
      </c>
    </row>
    <row r="32" spans="1:13" x14ac:dyDescent="0.2">
      <c r="A32" s="25" t="s">
        <v>172</v>
      </c>
      <c r="B32" s="26" t="s">
        <v>87</v>
      </c>
      <c r="C32" s="26" t="s">
        <v>131</v>
      </c>
      <c r="D32" s="26" t="s">
        <v>132</v>
      </c>
      <c r="E32" s="9">
        <v>0.38400000000000001</v>
      </c>
      <c r="F32" s="9">
        <v>0.35</v>
      </c>
      <c r="G32" s="26" t="s">
        <v>77</v>
      </c>
      <c r="H32" s="26" t="s">
        <v>78</v>
      </c>
      <c r="I32" s="9">
        <v>0.14699999999999999</v>
      </c>
      <c r="J32" s="26" t="s">
        <v>80</v>
      </c>
      <c r="K32" s="9">
        <v>0.88200000000000001</v>
      </c>
      <c r="L32" s="9">
        <v>0.27400000000000002</v>
      </c>
      <c r="M32" s="5" t="s">
        <v>206</v>
      </c>
    </row>
    <row r="33" spans="1:13" x14ac:dyDescent="0.2">
      <c r="A33" s="25" t="s">
        <v>9</v>
      </c>
      <c r="B33" s="26" t="s">
        <v>56</v>
      </c>
      <c r="C33" s="26" t="s">
        <v>173</v>
      </c>
      <c r="D33" s="26" t="s">
        <v>99</v>
      </c>
      <c r="E33" s="26" t="s">
        <v>100</v>
      </c>
      <c r="F33" s="7">
        <v>7.85E-2</v>
      </c>
      <c r="G33" s="26" t="s">
        <v>106</v>
      </c>
      <c r="H33" s="26" t="s">
        <v>107</v>
      </c>
      <c r="I33" s="26" t="s">
        <v>139</v>
      </c>
      <c r="J33" s="26" t="s">
        <v>108</v>
      </c>
      <c r="K33" s="8">
        <v>0.84099999999999997</v>
      </c>
      <c r="L33" s="9">
        <v>0.19900000000000001</v>
      </c>
      <c r="M33" s="5" t="s">
        <v>206</v>
      </c>
    </row>
    <row r="34" spans="1:13" x14ac:dyDescent="0.2">
      <c r="A34" s="25" t="s">
        <v>11</v>
      </c>
      <c r="B34" s="26" t="s">
        <v>87</v>
      </c>
      <c r="C34" s="27" t="s">
        <v>174</v>
      </c>
      <c r="D34" s="27" t="s">
        <v>175</v>
      </c>
      <c r="E34" s="9">
        <v>0.26</v>
      </c>
      <c r="F34" s="26" t="s">
        <v>76</v>
      </c>
      <c r="G34" s="26" t="s">
        <v>77</v>
      </c>
      <c r="H34" s="26" t="s">
        <v>78</v>
      </c>
      <c r="I34" s="26" t="s">
        <v>79</v>
      </c>
      <c r="J34" s="26" t="s">
        <v>80</v>
      </c>
      <c r="K34" s="9">
        <v>6.1</v>
      </c>
      <c r="L34" s="9">
        <v>0.38100000000000001</v>
      </c>
      <c r="M34" s="5" t="s">
        <v>206</v>
      </c>
    </row>
    <row r="35" spans="1:13" x14ac:dyDescent="0.2">
      <c r="A35" s="25" t="s">
        <v>176</v>
      </c>
      <c r="B35" s="26" t="s">
        <v>87</v>
      </c>
      <c r="C35" s="26" t="s">
        <v>177</v>
      </c>
      <c r="D35" s="26" t="s">
        <v>178</v>
      </c>
      <c r="E35" s="26" t="s">
        <v>179</v>
      </c>
      <c r="F35" s="26" t="s">
        <v>105</v>
      </c>
      <c r="G35" s="26" t="s">
        <v>106</v>
      </c>
      <c r="H35" s="26" t="s">
        <v>107</v>
      </c>
      <c r="I35" s="26" t="s">
        <v>139</v>
      </c>
      <c r="J35" s="26" t="s">
        <v>108</v>
      </c>
      <c r="K35" s="26" t="s">
        <v>109</v>
      </c>
      <c r="L35" s="5" t="s">
        <v>292</v>
      </c>
      <c r="M35" s="5" t="s">
        <v>206</v>
      </c>
    </row>
    <row r="36" spans="1:13" x14ac:dyDescent="0.2">
      <c r="A36" s="25" t="s">
        <v>180</v>
      </c>
      <c r="B36" s="26" t="s">
        <v>56</v>
      </c>
      <c r="C36" s="26" t="s">
        <v>181</v>
      </c>
      <c r="D36" s="26" t="s">
        <v>182</v>
      </c>
      <c r="E36" s="26" t="s">
        <v>183</v>
      </c>
      <c r="F36" s="26" t="s">
        <v>125</v>
      </c>
      <c r="G36" s="26" t="s">
        <v>106</v>
      </c>
      <c r="H36" s="26" t="s">
        <v>107</v>
      </c>
      <c r="I36" s="26" t="s">
        <v>139</v>
      </c>
      <c r="J36" s="26" t="s">
        <v>108</v>
      </c>
      <c r="K36" s="26" t="s">
        <v>109</v>
      </c>
      <c r="L36" s="5" t="s">
        <v>290</v>
      </c>
      <c r="M36" s="5" t="s">
        <v>206</v>
      </c>
    </row>
    <row r="37" spans="1:13" x14ac:dyDescent="0.2">
      <c r="A37" s="25" t="s">
        <v>184</v>
      </c>
      <c r="B37" s="26" t="s">
        <v>185</v>
      </c>
      <c r="C37" s="26" t="s">
        <v>186</v>
      </c>
      <c r="D37" s="26" t="s">
        <v>187</v>
      </c>
      <c r="E37" s="12">
        <v>2.8300000000000001E-3</v>
      </c>
      <c r="F37" s="6">
        <v>4.4600000000000001E-2</v>
      </c>
      <c r="G37" s="26" t="s">
        <v>106</v>
      </c>
      <c r="H37" s="26" t="s">
        <v>107</v>
      </c>
      <c r="I37" s="26" t="s">
        <v>139</v>
      </c>
      <c r="J37" s="26" t="s">
        <v>108</v>
      </c>
      <c r="K37" s="8">
        <v>0.878</v>
      </c>
      <c r="L37" s="8">
        <v>0.215</v>
      </c>
      <c r="M37" s="5" t="s">
        <v>206</v>
      </c>
    </row>
    <row r="38" spans="1:13" x14ac:dyDescent="0.2">
      <c r="A38" s="25" t="s">
        <v>188</v>
      </c>
      <c r="B38" s="26" t="s">
        <v>87</v>
      </c>
      <c r="C38" s="26" t="s">
        <v>75</v>
      </c>
      <c r="D38" s="26" t="s">
        <v>189</v>
      </c>
      <c r="E38" s="26" t="s">
        <v>190</v>
      </c>
      <c r="F38" s="26" t="s">
        <v>60</v>
      </c>
      <c r="G38" s="26" t="s">
        <v>61</v>
      </c>
      <c r="H38" s="26" t="s">
        <v>62</v>
      </c>
      <c r="I38" s="26" t="s">
        <v>63</v>
      </c>
      <c r="J38" s="26" t="s">
        <v>64</v>
      </c>
      <c r="K38" s="26" t="s">
        <v>65</v>
      </c>
      <c r="L38" s="5" t="s">
        <v>289</v>
      </c>
      <c r="M38" s="5" t="s">
        <v>206</v>
      </c>
    </row>
    <row r="39" spans="1:13" x14ac:dyDescent="0.2">
      <c r="A39" s="25" t="s">
        <v>191</v>
      </c>
      <c r="B39" s="26" t="s">
        <v>87</v>
      </c>
      <c r="C39" s="27" t="s">
        <v>192</v>
      </c>
      <c r="D39" s="26" t="s">
        <v>193</v>
      </c>
      <c r="E39" s="13">
        <v>7.97</v>
      </c>
      <c r="F39" s="9">
        <v>3.7</v>
      </c>
      <c r="G39" s="26" t="s">
        <v>77</v>
      </c>
      <c r="H39" s="26" t="s">
        <v>78</v>
      </c>
      <c r="I39" s="13">
        <v>5.19</v>
      </c>
      <c r="J39" s="26" t="s">
        <v>80</v>
      </c>
      <c r="K39" s="8">
        <v>21.9</v>
      </c>
      <c r="L39" s="9">
        <v>4.6399999999999997</v>
      </c>
      <c r="M39" s="5" t="s">
        <v>206</v>
      </c>
    </row>
    <row r="40" spans="1:13" x14ac:dyDescent="0.2">
      <c r="A40" s="25" t="s">
        <v>1</v>
      </c>
      <c r="B40" s="26" t="s">
        <v>87</v>
      </c>
      <c r="C40" s="26" t="s">
        <v>194</v>
      </c>
      <c r="D40" s="26" t="s">
        <v>195</v>
      </c>
      <c r="E40" s="13">
        <v>3.23</v>
      </c>
      <c r="F40" s="9">
        <v>0.51200000000000001</v>
      </c>
      <c r="G40" s="26" t="s">
        <v>77</v>
      </c>
      <c r="H40" s="26" t="s">
        <v>78</v>
      </c>
      <c r="I40" s="13">
        <v>1.1200000000000001</v>
      </c>
      <c r="J40" s="26" t="s">
        <v>80</v>
      </c>
      <c r="K40" s="9">
        <v>6.59</v>
      </c>
      <c r="L40" s="9">
        <v>2.11</v>
      </c>
      <c r="M40" s="5" t="s">
        <v>206</v>
      </c>
    </row>
    <row r="41" spans="1:13" x14ac:dyDescent="0.2">
      <c r="A41" s="25" t="s">
        <v>196</v>
      </c>
      <c r="B41" s="26" t="s">
        <v>56</v>
      </c>
      <c r="C41" s="26" t="s">
        <v>197</v>
      </c>
      <c r="D41" s="26" t="s">
        <v>198</v>
      </c>
      <c r="E41" s="26" t="s">
        <v>199</v>
      </c>
      <c r="F41" s="26" t="s">
        <v>105</v>
      </c>
      <c r="G41" s="26" t="s">
        <v>106</v>
      </c>
      <c r="H41" s="26" t="s">
        <v>107</v>
      </c>
      <c r="I41" s="26" t="s">
        <v>139</v>
      </c>
      <c r="J41" s="26" t="s">
        <v>108</v>
      </c>
      <c r="K41" s="26" t="s">
        <v>109</v>
      </c>
      <c r="L41" s="5" t="s">
        <v>292</v>
      </c>
      <c r="M41" s="5" t="s">
        <v>206</v>
      </c>
    </row>
    <row r="42" spans="1:13" x14ac:dyDescent="0.2">
      <c r="A42" s="28" t="s">
        <v>200</v>
      </c>
      <c r="B42" s="29" t="s">
        <v>87</v>
      </c>
      <c r="C42" s="30" t="s">
        <v>201</v>
      </c>
      <c r="D42" s="30" t="s">
        <v>202</v>
      </c>
      <c r="E42" s="15">
        <v>1.99</v>
      </c>
      <c r="F42" s="16">
        <v>1.121</v>
      </c>
      <c r="G42" s="29" t="s">
        <v>77</v>
      </c>
      <c r="H42" s="29" t="s">
        <v>78</v>
      </c>
      <c r="I42" s="16">
        <v>0.996</v>
      </c>
      <c r="J42" s="29" t="s">
        <v>80</v>
      </c>
      <c r="K42" s="16">
        <v>22.28</v>
      </c>
      <c r="L42" s="16">
        <v>1.7310000000000001</v>
      </c>
      <c r="M42" s="14" t="s">
        <v>206</v>
      </c>
    </row>
    <row r="43" spans="1:13" x14ac:dyDescent="0.2">
      <c r="A43" s="39" t="s">
        <v>203</v>
      </c>
      <c r="B43" s="40"/>
      <c r="C43" s="40"/>
      <c r="D43" s="40"/>
      <c r="E43" s="40"/>
      <c r="F43" s="40"/>
      <c r="G43" s="40"/>
      <c r="H43" s="40"/>
      <c r="I43" s="40"/>
      <c r="J43" s="40"/>
      <c r="K43" s="40"/>
      <c r="L43" s="38"/>
      <c r="M43" s="38"/>
    </row>
    <row r="44" spans="1:13" x14ac:dyDescent="0.2">
      <c r="A44" s="25" t="s">
        <v>204</v>
      </c>
      <c r="B44" s="26" t="s">
        <v>205</v>
      </c>
      <c r="C44" s="26" t="s">
        <v>206</v>
      </c>
      <c r="D44" s="26" t="s">
        <v>206</v>
      </c>
      <c r="E44" s="26" t="s">
        <v>206</v>
      </c>
      <c r="F44" s="26" t="s">
        <v>206</v>
      </c>
      <c r="G44" s="26" t="s">
        <v>206</v>
      </c>
      <c r="H44" s="26" t="s">
        <v>206</v>
      </c>
      <c r="I44" s="26" t="s">
        <v>206</v>
      </c>
      <c r="J44" s="26" t="s">
        <v>206</v>
      </c>
      <c r="K44" s="26" t="s">
        <v>206</v>
      </c>
      <c r="L44" s="5" t="s">
        <v>206</v>
      </c>
      <c r="M44" s="10">
        <v>3.4</v>
      </c>
    </row>
    <row r="45" spans="1:13" x14ac:dyDescent="0.2">
      <c r="A45" s="25" t="s">
        <v>207</v>
      </c>
      <c r="B45" s="26" t="s">
        <v>208</v>
      </c>
      <c r="C45" s="26" t="s">
        <v>206</v>
      </c>
      <c r="D45" s="26" t="s">
        <v>206</v>
      </c>
      <c r="E45" s="26" t="s">
        <v>206</v>
      </c>
      <c r="F45" s="26" t="s">
        <v>206</v>
      </c>
      <c r="G45" s="26" t="s">
        <v>206</v>
      </c>
      <c r="H45" s="26" t="s">
        <v>206</v>
      </c>
      <c r="I45" s="26" t="s">
        <v>206</v>
      </c>
      <c r="J45" s="26" t="s">
        <v>206</v>
      </c>
      <c r="K45" s="26" t="s">
        <v>206</v>
      </c>
      <c r="L45" s="5" t="s">
        <v>206</v>
      </c>
      <c r="M45" s="35">
        <v>110</v>
      </c>
    </row>
    <row r="46" spans="1:13" x14ac:dyDescent="0.2">
      <c r="A46" s="25" t="s">
        <v>209</v>
      </c>
      <c r="B46" s="26" t="s">
        <v>208</v>
      </c>
      <c r="C46" s="26" t="s">
        <v>206</v>
      </c>
      <c r="D46" s="26" t="s">
        <v>206</v>
      </c>
      <c r="E46" s="26" t="s">
        <v>206</v>
      </c>
      <c r="F46" s="26" t="s">
        <v>206</v>
      </c>
      <c r="G46" s="26" t="s">
        <v>206</v>
      </c>
      <c r="H46" s="26" t="s">
        <v>206</v>
      </c>
      <c r="I46" s="26" t="s">
        <v>206</v>
      </c>
      <c r="J46" s="26" t="s">
        <v>206</v>
      </c>
      <c r="K46" s="26" t="s">
        <v>206</v>
      </c>
      <c r="L46" s="5" t="s">
        <v>206</v>
      </c>
      <c r="M46" s="5" t="s">
        <v>296</v>
      </c>
    </row>
    <row r="47" spans="1:13" x14ac:dyDescent="0.2">
      <c r="A47" s="25" t="s">
        <v>210</v>
      </c>
      <c r="B47" s="26" t="s">
        <v>208</v>
      </c>
      <c r="C47" s="26" t="s">
        <v>206</v>
      </c>
      <c r="D47" s="26" t="s">
        <v>206</v>
      </c>
      <c r="E47" s="26" t="s">
        <v>206</v>
      </c>
      <c r="F47" s="26" t="s">
        <v>206</v>
      </c>
      <c r="G47" s="26" t="s">
        <v>206</v>
      </c>
      <c r="H47" s="26" t="s">
        <v>206</v>
      </c>
      <c r="I47" s="26" t="s">
        <v>206</v>
      </c>
      <c r="J47" s="26" t="s">
        <v>206</v>
      </c>
      <c r="K47" s="26" t="s">
        <v>206</v>
      </c>
      <c r="L47" s="5" t="s">
        <v>206</v>
      </c>
      <c r="M47" s="35">
        <v>11</v>
      </c>
    </row>
    <row r="48" spans="1:13" x14ac:dyDescent="0.2">
      <c r="A48" s="25" t="s">
        <v>211</v>
      </c>
      <c r="B48" s="26" t="s">
        <v>212</v>
      </c>
      <c r="C48" s="26" t="s">
        <v>206</v>
      </c>
      <c r="D48" s="26" t="s">
        <v>206</v>
      </c>
      <c r="E48" s="26" t="s">
        <v>206</v>
      </c>
      <c r="F48" s="26" t="s">
        <v>206</v>
      </c>
      <c r="G48" s="26" t="s">
        <v>206</v>
      </c>
      <c r="H48" s="26" t="s">
        <v>206</v>
      </c>
      <c r="I48" s="26" t="s">
        <v>206</v>
      </c>
      <c r="J48" s="26" t="s">
        <v>206</v>
      </c>
      <c r="K48" s="26" t="s">
        <v>206</v>
      </c>
      <c r="L48" s="5" t="s">
        <v>206</v>
      </c>
      <c r="M48" s="35">
        <v>44</v>
      </c>
    </row>
    <row r="49" spans="1:13" x14ac:dyDescent="0.2">
      <c r="A49" s="25" t="s">
        <v>213</v>
      </c>
      <c r="B49" s="26" t="s">
        <v>208</v>
      </c>
      <c r="C49" s="26" t="s">
        <v>206</v>
      </c>
      <c r="D49" s="26" t="s">
        <v>206</v>
      </c>
      <c r="E49" s="26" t="s">
        <v>206</v>
      </c>
      <c r="F49" s="26" t="s">
        <v>206</v>
      </c>
      <c r="G49" s="26" t="s">
        <v>206</v>
      </c>
      <c r="H49" s="26" t="s">
        <v>206</v>
      </c>
      <c r="I49" s="26" t="s">
        <v>206</v>
      </c>
      <c r="J49" s="26" t="s">
        <v>206</v>
      </c>
      <c r="K49" s="26" t="s">
        <v>206</v>
      </c>
      <c r="L49" s="5" t="s">
        <v>206</v>
      </c>
      <c r="M49" s="5" t="s">
        <v>296</v>
      </c>
    </row>
    <row r="50" spans="1:13" x14ac:dyDescent="0.2">
      <c r="A50" s="28" t="s">
        <v>214</v>
      </c>
      <c r="B50" s="29" t="s">
        <v>208</v>
      </c>
      <c r="C50" s="29" t="s">
        <v>206</v>
      </c>
      <c r="D50" s="29" t="s">
        <v>206</v>
      </c>
      <c r="E50" s="29" t="s">
        <v>206</v>
      </c>
      <c r="F50" s="29" t="s">
        <v>206</v>
      </c>
      <c r="G50" s="29" t="s">
        <v>206</v>
      </c>
      <c r="H50" s="29" t="s">
        <v>206</v>
      </c>
      <c r="I50" s="29" t="s">
        <v>206</v>
      </c>
      <c r="J50" s="29" t="s">
        <v>206</v>
      </c>
      <c r="K50" s="29" t="s">
        <v>206</v>
      </c>
      <c r="L50" s="14" t="s">
        <v>206</v>
      </c>
      <c r="M50" s="14" t="s">
        <v>296</v>
      </c>
    </row>
    <row r="51" spans="1:13" x14ac:dyDescent="0.2">
      <c r="A51" s="39" t="s">
        <v>215</v>
      </c>
      <c r="B51" s="40"/>
      <c r="C51" s="40"/>
      <c r="D51" s="40"/>
      <c r="E51" s="40"/>
      <c r="F51" s="40"/>
      <c r="G51" s="40"/>
      <c r="H51" s="40"/>
      <c r="I51" s="40"/>
      <c r="J51" s="40"/>
      <c r="K51" s="40"/>
      <c r="L51" s="38"/>
      <c r="M51" s="38"/>
    </row>
    <row r="52" spans="1:13" x14ac:dyDescent="0.2">
      <c r="A52" s="25" t="s">
        <v>216</v>
      </c>
      <c r="B52" s="26" t="s">
        <v>56</v>
      </c>
      <c r="C52" s="27" t="s">
        <v>206</v>
      </c>
      <c r="D52" s="27" t="s">
        <v>206</v>
      </c>
      <c r="E52" s="27" t="s">
        <v>206</v>
      </c>
      <c r="F52" s="27" t="s">
        <v>206</v>
      </c>
      <c r="G52" s="27" t="s">
        <v>206</v>
      </c>
      <c r="H52" s="27" t="s">
        <v>206</v>
      </c>
      <c r="I52" s="27" t="s">
        <v>206</v>
      </c>
      <c r="J52" s="27" t="s">
        <v>206</v>
      </c>
      <c r="K52" s="27" t="s">
        <v>206</v>
      </c>
      <c r="L52" s="11" t="s">
        <v>206</v>
      </c>
      <c r="M52" s="9">
        <v>0.107</v>
      </c>
    </row>
    <row r="53" spans="1:13" ht="12.75" x14ac:dyDescent="0.2">
      <c r="A53" s="31" t="s">
        <v>217</v>
      </c>
      <c r="B53" s="32"/>
      <c r="C53" s="32"/>
      <c r="D53" s="32"/>
      <c r="E53" s="32"/>
      <c r="F53" s="32"/>
      <c r="G53" s="32"/>
      <c r="H53" s="32"/>
      <c r="I53" s="32"/>
      <c r="J53" s="32"/>
      <c r="K53" s="32"/>
      <c r="L53" s="17"/>
      <c r="M53" s="17"/>
    </row>
    <row r="54" spans="1:13" x14ac:dyDescent="0.2">
      <c r="A54" s="25" t="s">
        <v>4</v>
      </c>
      <c r="B54" s="26" t="s">
        <v>87</v>
      </c>
      <c r="C54" s="26" t="s">
        <v>218</v>
      </c>
      <c r="D54" s="26" t="s">
        <v>219</v>
      </c>
      <c r="E54" s="9">
        <v>0.35</v>
      </c>
      <c r="F54" s="26" t="s">
        <v>220</v>
      </c>
      <c r="G54" s="26" t="s">
        <v>206</v>
      </c>
      <c r="H54" s="26" t="s">
        <v>206</v>
      </c>
      <c r="I54" s="26" t="s">
        <v>221</v>
      </c>
      <c r="J54" s="26" t="s">
        <v>171</v>
      </c>
      <c r="K54" s="26" t="s">
        <v>222</v>
      </c>
      <c r="L54" s="5" t="s">
        <v>297</v>
      </c>
      <c r="M54" s="5" t="s">
        <v>295</v>
      </c>
    </row>
    <row r="55" spans="1:13" x14ac:dyDescent="0.2">
      <c r="A55" s="25" t="s">
        <v>223</v>
      </c>
      <c r="B55" s="26" t="s">
        <v>87</v>
      </c>
      <c r="C55" s="26" t="s">
        <v>224</v>
      </c>
      <c r="D55" s="26" t="s">
        <v>225</v>
      </c>
      <c r="E55" s="26" t="s">
        <v>226</v>
      </c>
      <c r="F55" s="26" t="s">
        <v>227</v>
      </c>
      <c r="G55" s="26" t="s">
        <v>206</v>
      </c>
      <c r="H55" s="26" t="s">
        <v>206</v>
      </c>
      <c r="I55" s="26" t="s">
        <v>228</v>
      </c>
      <c r="J55" s="26" t="s">
        <v>229</v>
      </c>
      <c r="K55" s="26" t="s">
        <v>230</v>
      </c>
      <c r="L55" s="9">
        <v>0.61099999999999999</v>
      </c>
      <c r="M55" s="5" t="s">
        <v>206</v>
      </c>
    </row>
    <row r="56" spans="1:13" x14ac:dyDescent="0.2">
      <c r="A56" s="25" t="s">
        <v>231</v>
      </c>
      <c r="B56" s="26" t="s">
        <v>56</v>
      </c>
      <c r="C56" s="26" t="s">
        <v>232</v>
      </c>
      <c r="D56" s="26" t="s">
        <v>233</v>
      </c>
      <c r="E56" s="7">
        <v>2.86E-2</v>
      </c>
      <c r="F56" s="26" t="s">
        <v>227</v>
      </c>
      <c r="G56" s="26" t="s">
        <v>206</v>
      </c>
      <c r="H56" s="26" t="s">
        <v>206</v>
      </c>
      <c r="I56" s="9">
        <v>0.115</v>
      </c>
      <c r="J56" s="26" t="s">
        <v>171</v>
      </c>
      <c r="K56" s="9">
        <v>0.28499999999999998</v>
      </c>
      <c r="L56" s="7">
        <v>5.2400000000000002E-2</v>
      </c>
      <c r="M56" s="13">
        <v>0.14000000000000001</v>
      </c>
    </row>
    <row r="57" spans="1:13" x14ac:dyDescent="0.2">
      <c r="A57" s="25" t="s">
        <v>234</v>
      </c>
      <c r="B57" s="26" t="s">
        <v>205</v>
      </c>
      <c r="C57" s="26" t="s">
        <v>235</v>
      </c>
      <c r="D57" s="26" t="s">
        <v>236</v>
      </c>
      <c r="E57" s="7">
        <v>3.95E-2</v>
      </c>
      <c r="F57" s="26" t="s">
        <v>227</v>
      </c>
      <c r="G57" s="26" t="s">
        <v>206</v>
      </c>
      <c r="H57" s="26" t="s">
        <v>206</v>
      </c>
      <c r="I57" s="26" t="s">
        <v>237</v>
      </c>
      <c r="J57" s="26" t="s">
        <v>171</v>
      </c>
      <c r="K57" s="26" t="s">
        <v>62</v>
      </c>
      <c r="L57" s="5" t="s">
        <v>298</v>
      </c>
      <c r="M57" s="36">
        <v>0.14000000000000001</v>
      </c>
    </row>
    <row r="58" spans="1:13" x14ac:dyDescent="0.2">
      <c r="A58" s="25" t="s">
        <v>238</v>
      </c>
      <c r="B58" s="26" t="s">
        <v>205</v>
      </c>
      <c r="C58" s="26" t="s">
        <v>84</v>
      </c>
      <c r="D58" s="26" t="s">
        <v>239</v>
      </c>
      <c r="E58" s="7">
        <v>4.2000000000000003E-2</v>
      </c>
      <c r="F58" s="26" t="s">
        <v>240</v>
      </c>
      <c r="G58" s="26" t="s">
        <v>206</v>
      </c>
      <c r="H58" s="26" t="s">
        <v>206</v>
      </c>
      <c r="I58" s="26" t="s">
        <v>237</v>
      </c>
      <c r="J58" s="26" t="s">
        <v>171</v>
      </c>
      <c r="K58" s="26" t="s">
        <v>241</v>
      </c>
      <c r="L58" s="5" t="s">
        <v>299</v>
      </c>
      <c r="M58" s="13">
        <v>0.19</v>
      </c>
    </row>
    <row r="59" spans="1:13" x14ac:dyDescent="0.2">
      <c r="A59" s="25" t="s">
        <v>242</v>
      </c>
      <c r="B59" s="26" t="s">
        <v>205</v>
      </c>
      <c r="C59" s="26" t="s">
        <v>243</v>
      </c>
      <c r="D59" s="26" t="s">
        <v>244</v>
      </c>
      <c r="E59" s="26" t="s">
        <v>245</v>
      </c>
      <c r="F59" s="26" t="s">
        <v>227</v>
      </c>
      <c r="G59" s="26" t="s">
        <v>206</v>
      </c>
      <c r="H59" s="26" t="s">
        <v>206</v>
      </c>
      <c r="I59" s="26" t="s">
        <v>237</v>
      </c>
      <c r="J59" s="26" t="s">
        <v>171</v>
      </c>
      <c r="K59" s="26" t="s">
        <v>246</v>
      </c>
      <c r="L59" s="5" t="s">
        <v>300</v>
      </c>
      <c r="M59" s="9">
        <v>4.2000000000000003E-2</v>
      </c>
    </row>
    <row r="60" spans="1:13" x14ac:dyDescent="0.2">
      <c r="A60" s="25" t="s">
        <v>8</v>
      </c>
      <c r="B60" s="26" t="s">
        <v>205</v>
      </c>
      <c r="C60" s="26" t="s">
        <v>247</v>
      </c>
      <c r="D60" s="26" t="s">
        <v>248</v>
      </c>
      <c r="E60" s="9">
        <v>0.2</v>
      </c>
      <c r="F60" s="9">
        <v>0.30399999999999999</v>
      </c>
      <c r="G60" s="26" t="s">
        <v>206</v>
      </c>
      <c r="H60" s="26" t="s">
        <v>206</v>
      </c>
      <c r="I60" s="9">
        <v>0.21099999999999999</v>
      </c>
      <c r="J60" s="7">
        <v>1.7999999999999999E-2</v>
      </c>
      <c r="K60" s="9">
        <v>0.94199999999999995</v>
      </c>
      <c r="L60" s="9">
        <v>0.128</v>
      </c>
      <c r="M60" s="13">
        <v>0.2</v>
      </c>
    </row>
    <row r="61" spans="1:13" x14ac:dyDescent="0.2">
      <c r="A61" s="25" t="s">
        <v>249</v>
      </c>
      <c r="B61" s="26" t="s">
        <v>205</v>
      </c>
      <c r="C61" s="26" t="s">
        <v>250</v>
      </c>
      <c r="D61" s="26" t="s">
        <v>251</v>
      </c>
      <c r="E61" s="26" t="s">
        <v>252</v>
      </c>
      <c r="F61" s="26" t="s">
        <v>227</v>
      </c>
      <c r="G61" s="26" t="s">
        <v>206</v>
      </c>
      <c r="H61" s="26" t="s">
        <v>206</v>
      </c>
      <c r="I61" s="26" t="s">
        <v>237</v>
      </c>
      <c r="J61" s="26" t="s">
        <v>171</v>
      </c>
      <c r="K61" s="26" t="s">
        <v>62</v>
      </c>
      <c r="L61" s="5" t="s">
        <v>301</v>
      </c>
      <c r="M61" s="5" t="s">
        <v>295</v>
      </c>
    </row>
    <row r="62" spans="1:13" x14ac:dyDescent="0.2">
      <c r="A62" s="25" t="s">
        <v>10</v>
      </c>
      <c r="B62" s="26" t="s">
        <v>208</v>
      </c>
      <c r="C62" s="26" t="s">
        <v>194</v>
      </c>
      <c r="D62" s="26" t="s">
        <v>253</v>
      </c>
      <c r="E62" s="9">
        <v>0.33800000000000002</v>
      </c>
      <c r="F62" s="9">
        <v>0.313</v>
      </c>
      <c r="G62" s="26" t="s">
        <v>206</v>
      </c>
      <c r="H62" s="26" t="s">
        <v>206</v>
      </c>
      <c r="I62" s="9">
        <v>0.42399999999999999</v>
      </c>
      <c r="J62" s="7">
        <v>0.03</v>
      </c>
      <c r="K62" s="9">
        <v>1.45</v>
      </c>
      <c r="L62" s="9">
        <v>1.48</v>
      </c>
      <c r="M62" s="13">
        <v>0.27</v>
      </c>
    </row>
    <row r="63" spans="1:13" x14ac:dyDescent="0.2">
      <c r="A63" s="25" t="s">
        <v>12</v>
      </c>
      <c r="B63" s="26" t="s">
        <v>87</v>
      </c>
      <c r="C63" s="26" t="s">
        <v>254</v>
      </c>
      <c r="D63" s="12">
        <v>4.7099999999999998E-3</v>
      </c>
      <c r="E63" s="9">
        <v>0.48199999999999998</v>
      </c>
      <c r="F63" s="9">
        <v>0.32800000000000001</v>
      </c>
      <c r="G63" s="26" t="s">
        <v>206</v>
      </c>
      <c r="H63" s="26" t="s">
        <v>206</v>
      </c>
      <c r="I63" s="9">
        <v>0.995</v>
      </c>
      <c r="J63" s="26" t="s">
        <v>255</v>
      </c>
      <c r="K63" s="9">
        <v>2.19</v>
      </c>
      <c r="L63" s="9">
        <v>2.85</v>
      </c>
      <c r="M63" s="5" t="s">
        <v>295</v>
      </c>
    </row>
    <row r="64" spans="1:13" x14ac:dyDescent="0.2">
      <c r="A64" s="25" t="s">
        <v>256</v>
      </c>
      <c r="B64" s="26" t="s">
        <v>205</v>
      </c>
      <c r="C64" s="26" t="s">
        <v>257</v>
      </c>
      <c r="D64" s="26" t="s">
        <v>115</v>
      </c>
      <c r="E64" s="7">
        <v>2.3699999999999999E-2</v>
      </c>
      <c r="F64" s="26" t="s">
        <v>227</v>
      </c>
      <c r="G64" s="26" t="s">
        <v>206</v>
      </c>
      <c r="H64" s="26" t="s">
        <v>206</v>
      </c>
      <c r="I64" s="26" t="s">
        <v>237</v>
      </c>
      <c r="J64" s="26" t="s">
        <v>171</v>
      </c>
      <c r="K64" s="26" t="s">
        <v>62</v>
      </c>
      <c r="L64" s="5" t="s">
        <v>302</v>
      </c>
      <c r="M64" s="9">
        <v>9.8000000000000004E-2</v>
      </c>
    </row>
    <row r="65" spans="1:13" x14ac:dyDescent="0.2">
      <c r="A65" s="25" t="s">
        <v>13</v>
      </c>
      <c r="B65" s="26" t="s">
        <v>87</v>
      </c>
      <c r="C65" s="26" t="s">
        <v>258</v>
      </c>
      <c r="D65" s="26" t="s">
        <v>259</v>
      </c>
      <c r="E65" s="9">
        <v>0.35</v>
      </c>
      <c r="F65" s="9">
        <v>0.39900000000000002</v>
      </c>
      <c r="G65" s="26" t="s">
        <v>206</v>
      </c>
      <c r="H65" s="26" t="s">
        <v>206</v>
      </c>
      <c r="I65" s="9">
        <v>0.57599999999999996</v>
      </c>
      <c r="J65" s="7">
        <v>3.7999999999999999E-2</v>
      </c>
      <c r="K65" s="9">
        <v>1.54</v>
      </c>
      <c r="L65" s="9">
        <v>1</v>
      </c>
      <c r="M65" s="13">
        <v>0.35</v>
      </c>
    </row>
    <row r="66" spans="1:13" x14ac:dyDescent="0.2">
      <c r="A66" s="28" t="s">
        <v>260</v>
      </c>
      <c r="B66" s="29" t="s">
        <v>87</v>
      </c>
      <c r="C66" s="29" t="s">
        <v>261</v>
      </c>
      <c r="D66" s="29" t="s">
        <v>262</v>
      </c>
      <c r="E66" s="29" t="s">
        <v>263</v>
      </c>
      <c r="F66" s="29" t="s">
        <v>76</v>
      </c>
      <c r="G66" s="29" t="s">
        <v>77</v>
      </c>
      <c r="H66" s="29" t="s">
        <v>78</v>
      </c>
      <c r="I66" s="29" t="s">
        <v>79</v>
      </c>
      <c r="J66" s="29" t="s">
        <v>80</v>
      </c>
      <c r="K66" s="29" t="s">
        <v>81</v>
      </c>
      <c r="L66" s="14" t="s">
        <v>290</v>
      </c>
      <c r="M66" s="14" t="s">
        <v>206</v>
      </c>
    </row>
    <row r="67" spans="1:13" x14ac:dyDescent="0.2">
      <c r="A67" s="39" t="s">
        <v>264</v>
      </c>
      <c r="B67" s="40"/>
      <c r="C67" s="40"/>
      <c r="D67" s="40"/>
      <c r="E67" s="40"/>
      <c r="F67" s="40"/>
      <c r="G67" s="40"/>
      <c r="H67" s="40"/>
      <c r="I67" s="40"/>
      <c r="J67" s="40"/>
      <c r="K67" s="40"/>
      <c r="L67" s="38"/>
      <c r="M67" s="38"/>
    </row>
    <row r="68" spans="1:13" x14ac:dyDescent="0.2">
      <c r="A68" s="25" t="s">
        <v>265</v>
      </c>
      <c r="B68" s="26" t="s">
        <v>87</v>
      </c>
      <c r="C68" s="33" t="s">
        <v>266</v>
      </c>
      <c r="D68" s="33" t="s">
        <v>267</v>
      </c>
      <c r="E68" s="18">
        <v>481</v>
      </c>
      <c r="F68" s="18">
        <v>405</v>
      </c>
      <c r="G68" s="26" t="s">
        <v>268</v>
      </c>
      <c r="H68" s="26" t="s">
        <v>269</v>
      </c>
      <c r="I68" s="18">
        <v>303</v>
      </c>
      <c r="J68" s="13">
        <v>6.75</v>
      </c>
      <c r="K68" s="18">
        <v>904</v>
      </c>
      <c r="L68" s="18">
        <v>518</v>
      </c>
      <c r="M68" s="5" t="s">
        <v>303</v>
      </c>
    </row>
    <row r="69" spans="1:13" x14ac:dyDescent="0.2">
      <c r="A69" s="25" t="s">
        <v>270</v>
      </c>
      <c r="B69" s="26" t="s">
        <v>87</v>
      </c>
      <c r="C69" s="33" t="s">
        <v>271</v>
      </c>
      <c r="D69" s="33" t="s">
        <v>272</v>
      </c>
      <c r="E69" s="18">
        <v>4970</v>
      </c>
      <c r="F69" s="26" t="s">
        <v>273</v>
      </c>
      <c r="G69" s="26" t="s">
        <v>274</v>
      </c>
      <c r="H69" s="26" t="s">
        <v>275</v>
      </c>
      <c r="I69" s="26" t="s">
        <v>276</v>
      </c>
      <c r="J69" s="26" t="s">
        <v>277</v>
      </c>
      <c r="K69" s="26" t="s">
        <v>278</v>
      </c>
      <c r="L69" s="5" t="s">
        <v>304</v>
      </c>
      <c r="M69" s="11" t="s">
        <v>305</v>
      </c>
    </row>
    <row r="70" spans="1:13" x14ac:dyDescent="0.2">
      <c r="A70" s="28" t="s">
        <v>279</v>
      </c>
      <c r="B70" s="29" t="s">
        <v>208</v>
      </c>
      <c r="C70" s="29" t="s">
        <v>280</v>
      </c>
      <c r="D70" s="34" t="s">
        <v>281</v>
      </c>
      <c r="E70" s="19">
        <v>9440</v>
      </c>
      <c r="F70" s="19">
        <v>24500</v>
      </c>
      <c r="G70" s="29" t="s">
        <v>282</v>
      </c>
      <c r="H70" s="29" t="s">
        <v>283</v>
      </c>
      <c r="I70" s="19">
        <v>17900</v>
      </c>
      <c r="J70" s="19">
        <v>3290</v>
      </c>
      <c r="K70" s="19">
        <v>32800</v>
      </c>
      <c r="L70" s="19">
        <v>6590</v>
      </c>
      <c r="M70" s="37">
        <v>820</v>
      </c>
    </row>
    <row r="71" spans="1:13" x14ac:dyDescent="0.2">
      <c r="A71" s="41"/>
      <c r="B71" s="41"/>
      <c r="C71" s="41"/>
      <c r="D71" s="41"/>
      <c r="E71" s="41"/>
      <c r="F71" s="41"/>
      <c r="G71" s="41"/>
      <c r="H71" s="41"/>
      <c r="I71" s="41"/>
      <c r="J71" s="41"/>
      <c r="K71" s="41"/>
    </row>
    <row r="72" spans="1:13" x14ac:dyDescent="0.2">
      <c r="A72" s="76" t="s">
        <v>391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24EB-79CD-4322-9FCF-E3DED4D3B01F}">
  <sheetPr>
    <tabColor theme="1"/>
  </sheetPr>
  <dimension ref="A1:H63"/>
  <sheetViews>
    <sheetView workbookViewId="0">
      <selection activeCell="J40" sqref="J40"/>
    </sheetView>
  </sheetViews>
  <sheetFormatPr defaultColWidth="9.140625" defaultRowHeight="12" x14ac:dyDescent="0.2"/>
  <cols>
    <col min="1" max="1" width="37.5703125" style="75" customWidth="1"/>
    <col min="2" max="2" width="5.42578125" style="46" bestFit="1" customWidth="1"/>
    <col min="3" max="3" width="13.42578125" style="46" bestFit="1" customWidth="1"/>
    <col min="4" max="4" width="11.5703125" style="46" bestFit="1" customWidth="1"/>
    <col min="5" max="5" width="13.42578125" style="46" bestFit="1" customWidth="1"/>
    <col min="6" max="6" width="10.5703125" style="46" bestFit="1" customWidth="1"/>
    <col min="7" max="8" width="11.5703125" style="46" bestFit="1" customWidth="1"/>
    <col min="9" max="16384" width="9.140625" style="46"/>
  </cols>
  <sheetData>
    <row r="1" spans="1:8" x14ac:dyDescent="0.2">
      <c r="A1" s="69" t="s">
        <v>31</v>
      </c>
      <c r="B1" s="44"/>
      <c r="C1" s="45" t="s">
        <v>20</v>
      </c>
      <c r="D1" s="45" t="s">
        <v>21</v>
      </c>
      <c r="E1" s="45" t="s">
        <v>22</v>
      </c>
      <c r="F1" s="45" t="s">
        <v>24</v>
      </c>
      <c r="G1" s="45" t="s">
        <v>25</v>
      </c>
      <c r="H1" s="45" t="s">
        <v>26</v>
      </c>
    </row>
    <row r="2" spans="1:8" x14ac:dyDescent="0.2">
      <c r="A2" s="70" t="s">
        <v>18</v>
      </c>
      <c r="B2" s="47"/>
      <c r="C2" s="45" t="s">
        <v>306</v>
      </c>
      <c r="D2" s="45" t="s">
        <v>307</v>
      </c>
      <c r="E2" s="45" t="s">
        <v>308</v>
      </c>
      <c r="F2" s="45" t="s">
        <v>309</v>
      </c>
      <c r="G2" s="45" t="s">
        <v>310</v>
      </c>
      <c r="H2" s="45" t="s">
        <v>311</v>
      </c>
    </row>
    <row r="3" spans="1:8" x14ac:dyDescent="0.2">
      <c r="A3" s="69" t="s">
        <v>44</v>
      </c>
      <c r="B3" s="44"/>
      <c r="C3" s="48">
        <v>45201</v>
      </c>
      <c r="D3" s="48">
        <v>45201</v>
      </c>
      <c r="E3" s="48">
        <v>45201</v>
      </c>
      <c r="F3" s="48">
        <v>45453</v>
      </c>
      <c r="G3" s="48">
        <v>45453</v>
      </c>
      <c r="H3" s="48">
        <v>45453</v>
      </c>
    </row>
    <row r="4" spans="1:8" x14ac:dyDescent="0.2">
      <c r="A4" s="69" t="s">
        <v>45</v>
      </c>
      <c r="B4" s="44"/>
      <c r="C4" s="49">
        <v>35</v>
      </c>
      <c r="D4" s="49">
        <v>30</v>
      </c>
      <c r="E4" s="49">
        <v>30</v>
      </c>
      <c r="F4" s="45" t="s">
        <v>312</v>
      </c>
      <c r="G4" s="45" t="s">
        <v>312</v>
      </c>
      <c r="H4" s="45" t="s">
        <v>312</v>
      </c>
    </row>
    <row r="5" spans="1:8" x14ac:dyDescent="0.2">
      <c r="A5" s="69" t="s">
        <v>48</v>
      </c>
      <c r="B5" s="44"/>
      <c r="C5" s="45" t="s">
        <v>49</v>
      </c>
      <c r="D5" s="45" t="s">
        <v>49</v>
      </c>
      <c r="E5" s="45" t="s">
        <v>49</v>
      </c>
      <c r="F5" s="45" t="s">
        <v>50</v>
      </c>
      <c r="G5" s="45" t="s">
        <v>50</v>
      </c>
      <c r="H5" s="45" t="s">
        <v>50</v>
      </c>
    </row>
    <row r="6" spans="1:8" x14ac:dyDescent="0.2">
      <c r="A6" s="69" t="s">
        <v>51</v>
      </c>
      <c r="B6" s="44"/>
      <c r="C6" s="45" t="s">
        <v>20</v>
      </c>
      <c r="D6" s="45" t="s">
        <v>21</v>
      </c>
      <c r="E6" s="45" t="s">
        <v>22</v>
      </c>
      <c r="F6" s="45" t="s">
        <v>24</v>
      </c>
      <c r="G6" s="45" t="s">
        <v>25</v>
      </c>
      <c r="H6" s="45" t="s">
        <v>26</v>
      </c>
    </row>
    <row r="7" spans="1:8" x14ac:dyDescent="0.2">
      <c r="A7" s="71" t="s">
        <v>52</v>
      </c>
      <c r="B7" s="50" t="s">
        <v>23</v>
      </c>
      <c r="C7" s="45" t="s">
        <v>313</v>
      </c>
      <c r="D7" s="45" t="s">
        <v>313</v>
      </c>
      <c r="E7" s="45" t="s">
        <v>313</v>
      </c>
      <c r="F7" s="45" t="s">
        <v>313</v>
      </c>
      <c r="G7" s="45" t="s">
        <v>313</v>
      </c>
      <c r="H7" s="51" t="s">
        <v>313</v>
      </c>
    </row>
    <row r="8" spans="1:8" x14ac:dyDescent="0.2">
      <c r="A8" s="72" t="s">
        <v>54</v>
      </c>
      <c r="B8" s="52"/>
      <c r="C8" s="52"/>
      <c r="D8" s="52"/>
      <c r="E8" s="52"/>
      <c r="F8" s="52"/>
      <c r="G8" s="52"/>
      <c r="H8" s="52"/>
    </row>
    <row r="9" spans="1:8" x14ac:dyDescent="0.2">
      <c r="A9" s="73" t="s">
        <v>55</v>
      </c>
      <c r="B9" s="53" t="s">
        <v>56</v>
      </c>
      <c r="C9" s="53" t="s">
        <v>314</v>
      </c>
      <c r="D9" s="53" t="s">
        <v>315</v>
      </c>
      <c r="E9" s="53" t="s">
        <v>314</v>
      </c>
      <c r="F9" s="53" t="s">
        <v>316</v>
      </c>
      <c r="G9" s="53" t="s">
        <v>316</v>
      </c>
      <c r="H9" s="53" t="s">
        <v>316</v>
      </c>
    </row>
    <row r="10" spans="1:8" x14ac:dyDescent="0.2">
      <c r="A10" s="73" t="s">
        <v>0</v>
      </c>
      <c r="B10" s="53" t="s">
        <v>56</v>
      </c>
      <c r="C10" s="53" t="s">
        <v>317</v>
      </c>
      <c r="D10" s="53" t="s">
        <v>317</v>
      </c>
      <c r="E10" s="53" t="s">
        <v>317</v>
      </c>
      <c r="F10" s="54">
        <v>2.57</v>
      </c>
      <c r="G10" s="55">
        <v>0.59</v>
      </c>
      <c r="H10" s="53" t="s">
        <v>318</v>
      </c>
    </row>
    <row r="11" spans="1:8" x14ac:dyDescent="0.2">
      <c r="A11" s="73" t="s">
        <v>72</v>
      </c>
      <c r="B11" s="53" t="s">
        <v>56</v>
      </c>
      <c r="C11" s="53" t="s">
        <v>319</v>
      </c>
      <c r="D11" s="53" t="s">
        <v>319</v>
      </c>
      <c r="E11" s="53" t="s">
        <v>319</v>
      </c>
      <c r="F11" s="53" t="s">
        <v>296</v>
      </c>
      <c r="G11" s="53" t="s">
        <v>296</v>
      </c>
      <c r="H11" s="53" t="s">
        <v>296</v>
      </c>
    </row>
    <row r="12" spans="1:8" x14ac:dyDescent="0.2">
      <c r="A12" s="73" t="s">
        <v>82</v>
      </c>
      <c r="B12" s="53" t="s">
        <v>56</v>
      </c>
      <c r="C12" s="53" t="s">
        <v>320</v>
      </c>
      <c r="D12" s="53" t="s">
        <v>320</v>
      </c>
      <c r="E12" s="53" t="s">
        <v>320</v>
      </c>
      <c r="F12" s="53" t="s">
        <v>296</v>
      </c>
      <c r="G12" s="53" t="s">
        <v>296</v>
      </c>
      <c r="H12" s="53" t="s">
        <v>296</v>
      </c>
    </row>
    <row r="13" spans="1:8" x14ac:dyDescent="0.2">
      <c r="A13" s="73" t="s">
        <v>86</v>
      </c>
      <c r="B13" s="53" t="s">
        <v>87</v>
      </c>
      <c r="C13" s="53" t="s">
        <v>293</v>
      </c>
      <c r="D13" s="53" t="s">
        <v>293</v>
      </c>
      <c r="E13" s="53" t="s">
        <v>293</v>
      </c>
      <c r="F13" s="53" t="s">
        <v>321</v>
      </c>
      <c r="G13" s="53" t="s">
        <v>321</v>
      </c>
      <c r="H13" s="53" t="s">
        <v>321</v>
      </c>
    </row>
    <row r="14" spans="1:8" x14ac:dyDescent="0.2">
      <c r="A14" s="73" t="s">
        <v>97</v>
      </c>
      <c r="B14" s="53" t="s">
        <v>56</v>
      </c>
      <c r="C14" s="53" t="s">
        <v>322</v>
      </c>
      <c r="D14" s="53" t="s">
        <v>322</v>
      </c>
      <c r="E14" s="53" t="s">
        <v>322</v>
      </c>
      <c r="F14" s="53" t="s">
        <v>296</v>
      </c>
      <c r="G14" s="53" t="s">
        <v>296</v>
      </c>
      <c r="H14" s="53" t="s">
        <v>296</v>
      </c>
    </row>
    <row r="15" spans="1:8" x14ac:dyDescent="0.2">
      <c r="A15" s="73" t="s">
        <v>101</v>
      </c>
      <c r="B15" s="53" t="s">
        <v>87</v>
      </c>
      <c r="C15" s="53" t="s">
        <v>323</v>
      </c>
      <c r="D15" s="53" t="s">
        <v>323</v>
      </c>
      <c r="E15" s="56" t="s">
        <v>324</v>
      </c>
      <c r="F15" s="53" t="s">
        <v>325</v>
      </c>
      <c r="G15" s="57">
        <v>124</v>
      </c>
      <c r="H15" s="53" t="s">
        <v>325</v>
      </c>
    </row>
    <row r="16" spans="1:8" x14ac:dyDescent="0.2">
      <c r="A16" s="73" t="s">
        <v>110</v>
      </c>
      <c r="B16" s="53" t="s">
        <v>56</v>
      </c>
      <c r="C16" s="53" t="s">
        <v>326</v>
      </c>
      <c r="D16" s="53" t="s">
        <v>326</v>
      </c>
      <c r="E16" s="53" t="s">
        <v>326</v>
      </c>
      <c r="F16" s="53" t="s">
        <v>296</v>
      </c>
      <c r="G16" s="53" t="s">
        <v>296</v>
      </c>
      <c r="H16" s="53" t="s">
        <v>296</v>
      </c>
    </row>
    <row r="17" spans="1:8" x14ac:dyDescent="0.2">
      <c r="A17" s="73" t="s">
        <v>114</v>
      </c>
      <c r="B17" s="53" t="s">
        <v>87</v>
      </c>
      <c r="C17" s="53" t="s">
        <v>327</v>
      </c>
      <c r="D17" s="53" t="s">
        <v>327</v>
      </c>
      <c r="E17" s="53" t="s">
        <v>327</v>
      </c>
      <c r="F17" s="53" t="s">
        <v>321</v>
      </c>
      <c r="G17" s="53" t="s">
        <v>321</v>
      </c>
      <c r="H17" s="53" t="s">
        <v>321</v>
      </c>
    </row>
    <row r="18" spans="1:8" x14ac:dyDescent="0.2">
      <c r="A18" s="73" t="s">
        <v>118</v>
      </c>
      <c r="B18" s="53" t="s">
        <v>56</v>
      </c>
      <c r="C18" s="56" t="s">
        <v>328</v>
      </c>
      <c r="D18" s="53" t="s">
        <v>329</v>
      </c>
      <c r="E18" s="53" t="s">
        <v>329</v>
      </c>
      <c r="F18" s="53" t="s">
        <v>296</v>
      </c>
      <c r="G18" s="53" t="s">
        <v>296</v>
      </c>
      <c r="H18" s="53" t="s">
        <v>296</v>
      </c>
    </row>
    <row r="19" spans="1:8" x14ac:dyDescent="0.2">
      <c r="A19" s="73" t="s">
        <v>121</v>
      </c>
      <c r="B19" s="53" t="s">
        <v>87</v>
      </c>
      <c r="C19" s="53" t="s">
        <v>330</v>
      </c>
      <c r="D19" s="53" t="s">
        <v>330</v>
      </c>
      <c r="E19" s="53" t="s">
        <v>330</v>
      </c>
      <c r="F19" s="53" t="s">
        <v>321</v>
      </c>
      <c r="G19" s="53" t="s">
        <v>321</v>
      </c>
      <c r="H19" s="53" t="s">
        <v>321</v>
      </c>
    </row>
    <row r="20" spans="1:8" x14ac:dyDescent="0.2">
      <c r="A20" s="73" t="s">
        <v>2</v>
      </c>
      <c r="B20" s="53" t="s">
        <v>87</v>
      </c>
      <c r="C20" s="53" t="s">
        <v>331</v>
      </c>
      <c r="D20" s="53" t="s">
        <v>331</v>
      </c>
      <c r="E20" s="56" t="s">
        <v>332</v>
      </c>
      <c r="F20" s="58">
        <v>0.62</v>
      </c>
      <c r="G20" s="59">
        <v>1.46</v>
      </c>
      <c r="H20" s="53" t="s">
        <v>325</v>
      </c>
    </row>
    <row r="21" spans="1:8" x14ac:dyDescent="0.2">
      <c r="A21" s="73" t="s">
        <v>3</v>
      </c>
      <c r="B21" s="53" t="s">
        <v>56</v>
      </c>
      <c r="C21" s="53" t="s">
        <v>333</v>
      </c>
      <c r="D21" s="53" t="s">
        <v>333</v>
      </c>
      <c r="E21" s="53" t="s">
        <v>333</v>
      </c>
      <c r="F21" s="53" t="s">
        <v>325</v>
      </c>
      <c r="G21" s="53" t="s">
        <v>325</v>
      </c>
      <c r="H21" s="53" t="s">
        <v>325</v>
      </c>
    </row>
    <row r="22" spans="1:8" x14ac:dyDescent="0.2">
      <c r="A22" s="73" t="s">
        <v>135</v>
      </c>
      <c r="B22" s="53" t="s">
        <v>56</v>
      </c>
      <c r="C22" s="53" t="s">
        <v>334</v>
      </c>
      <c r="D22" s="53" t="s">
        <v>334</v>
      </c>
      <c r="E22" s="53" t="s">
        <v>334</v>
      </c>
      <c r="F22" s="53" t="s">
        <v>335</v>
      </c>
      <c r="G22" s="53" t="s">
        <v>335</v>
      </c>
      <c r="H22" s="53" t="s">
        <v>335</v>
      </c>
    </row>
    <row r="23" spans="1:8" x14ac:dyDescent="0.2">
      <c r="A23" s="73" t="s">
        <v>140</v>
      </c>
      <c r="B23" s="53" t="s">
        <v>87</v>
      </c>
      <c r="C23" s="53" t="s">
        <v>336</v>
      </c>
      <c r="D23" s="53" t="s">
        <v>336</v>
      </c>
      <c r="E23" s="53" t="s">
        <v>336</v>
      </c>
      <c r="F23" s="53" t="s">
        <v>335</v>
      </c>
      <c r="G23" s="53" t="s">
        <v>335</v>
      </c>
      <c r="H23" s="53" t="s">
        <v>335</v>
      </c>
    </row>
    <row r="24" spans="1:8" x14ac:dyDescent="0.2">
      <c r="A24" s="73" t="s">
        <v>5</v>
      </c>
      <c r="B24" s="53" t="s">
        <v>87</v>
      </c>
      <c r="C24" s="53" t="s">
        <v>337</v>
      </c>
      <c r="D24" s="53" t="s">
        <v>337</v>
      </c>
      <c r="E24" s="53" t="s">
        <v>337</v>
      </c>
      <c r="F24" s="59">
        <v>2.87</v>
      </c>
      <c r="G24" s="58">
        <v>0.43</v>
      </c>
      <c r="H24" s="53" t="s">
        <v>335</v>
      </c>
    </row>
    <row r="25" spans="1:8" x14ac:dyDescent="0.2">
      <c r="A25" s="73" t="s">
        <v>147</v>
      </c>
      <c r="B25" s="53" t="s">
        <v>87</v>
      </c>
      <c r="C25" s="53" t="s">
        <v>338</v>
      </c>
      <c r="D25" s="53" t="s">
        <v>338</v>
      </c>
      <c r="E25" s="53" t="s">
        <v>338</v>
      </c>
      <c r="F25" s="53" t="s">
        <v>335</v>
      </c>
      <c r="G25" s="53" t="s">
        <v>335</v>
      </c>
      <c r="H25" s="53" t="s">
        <v>335</v>
      </c>
    </row>
    <row r="26" spans="1:8" x14ac:dyDescent="0.2">
      <c r="A26" s="73" t="s">
        <v>150</v>
      </c>
      <c r="B26" s="53" t="s">
        <v>56</v>
      </c>
      <c r="C26" s="53" t="s">
        <v>339</v>
      </c>
      <c r="D26" s="53" t="s">
        <v>339</v>
      </c>
      <c r="E26" s="53" t="s">
        <v>339</v>
      </c>
      <c r="F26" s="53" t="s">
        <v>340</v>
      </c>
      <c r="G26" s="53" t="s">
        <v>340</v>
      </c>
      <c r="H26" s="53" t="s">
        <v>340</v>
      </c>
    </row>
    <row r="27" spans="1:8" x14ac:dyDescent="0.2">
      <c r="A27" s="73" t="s">
        <v>154</v>
      </c>
      <c r="B27" s="53" t="s">
        <v>56</v>
      </c>
      <c r="C27" s="53" t="s">
        <v>337</v>
      </c>
      <c r="D27" s="53" t="s">
        <v>337</v>
      </c>
      <c r="E27" s="53" t="s">
        <v>337</v>
      </c>
      <c r="F27" s="53" t="s">
        <v>325</v>
      </c>
      <c r="G27" s="53" t="s">
        <v>325</v>
      </c>
      <c r="H27" s="53" t="s">
        <v>325</v>
      </c>
    </row>
    <row r="28" spans="1:8" x14ac:dyDescent="0.2">
      <c r="A28" s="73" t="s">
        <v>158</v>
      </c>
      <c r="B28" s="53" t="s">
        <v>56</v>
      </c>
      <c r="C28" s="53" t="s">
        <v>341</v>
      </c>
      <c r="D28" s="53" t="s">
        <v>341</v>
      </c>
      <c r="E28" s="53" t="s">
        <v>341</v>
      </c>
      <c r="F28" s="55">
        <v>0.71</v>
      </c>
      <c r="G28" s="53" t="s">
        <v>335</v>
      </c>
      <c r="H28" s="53" t="s">
        <v>335</v>
      </c>
    </row>
    <row r="29" spans="1:8" x14ac:dyDescent="0.2">
      <c r="A29" s="73" t="s">
        <v>6</v>
      </c>
      <c r="B29" s="53" t="s">
        <v>56</v>
      </c>
      <c r="C29" s="53" t="s">
        <v>342</v>
      </c>
      <c r="D29" s="53" t="s">
        <v>342</v>
      </c>
      <c r="E29" s="53" t="s">
        <v>342</v>
      </c>
      <c r="F29" s="54">
        <v>1.54</v>
      </c>
      <c r="G29" s="53" t="s">
        <v>325</v>
      </c>
      <c r="H29" s="53" t="s">
        <v>325</v>
      </c>
    </row>
    <row r="30" spans="1:8" x14ac:dyDescent="0.2">
      <c r="A30" s="73" t="s">
        <v>164</v>
      </c>
      <c r="B30" s="53" t="s">
        <v>56</v>
      </c>
      <c r="C30" s="53" t="s">
        <v>343</v>
      </c>
      <c r="D30" s="53" t="s">
        <v>343</v>
      </c>
      <c r="E30" s="53" t="s">
        <v>343</v>
      </c>
      <c r="F30" s="53" t="s">
        <v>296</v>
      </c>
      <c r="G30" s="53" t="s">
        <v>296</v>
      </c>
      <c r="H30" s="53" t="s">
        <v>296</v>
      </c>
    </row>
    <row r="31" spans="1:8" x14ac:dyDescent="0.2">
      <c r="A31" s="73" t="s">
        <v>7</v>
      </c>
      <c r="B31" s="53" t="s">
        <v>56</v>
      </c>
      <c r="C31" s="53" t="s">
        <v>344</v>
      </c>
      <c r="D31" s="55">
        <v>0.33200000000000002</v>
      </c>
      <c r="E31" s="55">
        <v>0.29799999999999999</v>
      </c>
      <c r="F31" s="54">
        <v>1.01</v>
      </c>
      <c r="G31" s="53" t="s">
        <v>345</v>
      </c>
      <c r="H31" s="53" t="s">
        <v>346</v>
      </c>
    </row>
    <row r="32" spans="1:8" x14ac:dyDescent="0.2">
      <c r="A32" s="73" t="s">
        <v>172</v>
      </c>
      <c r="B32" s="53" t="s">
        <v>87</v>
      </c>
      <c r="C32" s="53" t="s">
        <v>347</v>
      </c>
      <c r="D32" s="53" t="s">
        <v>347</v>
      </c>
      <c r="E32" s="53" t="s">
        <v>347</v>
      </c>
      <c r="F32" s="53" t="s">
        <v>296</v>
      </c>
      <c r="G32" s="53" t="s">
        <v>296</v>
      </c>
      <c r="H32" s="53" t="s">
        <v>296</v>
      </c>
    </row>
    <row r="33" spans="1:8" x14ac:dyDescent="0.2">
      <c r="A33" s="73" t="s">
        <v>9</v>
      </c>
      <c r="B33" s="53" t="s">
        <v>56</v>
      </c>
      <c r="C33" s="53" t="s">
        <v>348</v>
      </c>
      <c r="D33" s="53" t="s">
        <v>349</v>
      </c>
      <c r="E33" s="53" t="s">
        <v>350</v>
      </c>
      <c r="F33" s="53" t="s">
        <v>335</v>
      </c>
      <c r="G33" s="53" t="s">
        <v>335</v>
      </c>
      <c r="H33" s="58">
        <v>0.49</v>
      </c>
    </row>
    <row r="34" spans="1:8" x14ac:dyDescent="0.2">
      <c r="A34" s="73" t="s">
        <v>11</v>
      </c>
      <c r="B34" s="53" t="s">
        <v>87</v>
      </c>
      <c r="C34" s="53" t="s">
        <v>351</v>
      </c>
      <c r="D34" s="53" t="s">
        <v>351</v>
      </c>
      <c r="E34" s="56" t="s">
        <v>352</v>
      </c>
      <c r="F34" s="59">
        <v>1.93</v>
      </c>
      <c r="G34" s="53" t="s">
        <v>296</v>
      </c>
      <c r="H34" s="53" t="s">
        <v>296</v>
      </c>
    </row>
    <row r="35" spans="1:8" x14ac:dyDescent="0.2">
      <c r="A35" s="73" t="s">
        <v>176</v>
      </c>
      <c r="B35" s="53" t="s">
        <v>87</v>
      </c>
      <c r="C35" s="53" t="s">
        <v>338</v>
      </c>
      <c r="D35" s="53" t="s">
        <v>338</v>
      </c>
      <c r="E35" s="53" t="s">
        <v>338</v>
      </c>
      <c r="F35" s="53" t="s">
        <v>335</v>
      </c>
      <c r="G35" s="53" t="s">
        <v>335</v>
      </c>
      <c r="H35" s="53" t="s">
        <v>335</v>
      </c>
    </row>
    <row r="36" spans="1:8" x14ac:dyDescent="0.2">
      <c r="A36" s="73" t="s">
        <v>180</v>
      </c>
      <c r="B36" s="53" t="s">
        <v>56</v>
      </c>
      <c r="C36" s="53" t="s">
        <v>353</v>
      </c>
      <c r="D36" s="53" t="s">
        <v>353</v>
      </c>
      <c r="E36" s="53" t="s">
        <v>354</v>
      </c>
      <c r="F36" s="53" t="s">
        <v>325</v>
      </c>
      <c r="G36" s="53" t="s">
        <v>325</v>
      </c>
      <c r="H36" s="53" t="s">
        <v>325</v>
      </c>
    </row>
    <row r="37" spans="1:8" x14ac:dyDescent="0.2">
      <c r="A37" s="73" t="s">
        <v>184</v>
      </c>
      <c r="B37" s="53" t="s">
        <v>185</v>
      </c>
      <c r="C37" s="53" t="s">
        <v>355</v>
      </c>
      <c r="D37" s="53" t="s">
        <v>355</v>
      </c>
      <c r="E37" s="53" t="s">
        <v>355</v>
      </c>
      <c r="F37" s="55">
        <v>0.98</v>
      </c>
      <c r="G37" s="53" t="s">
        <v>335</v>
      </c>
      <c r="H37" s="53" t="s">
        <v>335</v>
      </c>
    </row>
    <row r="38" spans="1:8" x14ac:dyDescent="0.2">
      <c r="A38" s="73" t="s">
        <v>188</v>
      </c>
      <c r="B38" s="53" t="s">
        <v>87</v>
      </c>
      <c r="C38" s="53" t="s">
        <v>356</v>
      </c>
      <c r="D38" s="53" t="s">
        <v>356</v>
      </c>
      <c r="E38" s="53" t="s">
        <v>356</v>
      </c>
      <c r="F38" s="53" t="s">
        <v>316</v>
      </c>
      <c r="G38" s="53" t="s">
        <v>316</v>
      </c>
      <c r="H38" s="53" t="s">
        <v>316</v>
      </c>
    </row>
    <row r="39" spans="1:8" x14ac:dyDescent="0.2">
      <c r="A39" s="73" t="s">
        <v>191</v>
      </c>
      <c r="B39" s="53" t="s">
        <v>87</v>
      </c>
      <c r="C39" s="53" t="s">
        <v>357</v>
      </c>
      <c r="D39" s="53" t="s">
        <v>357</v>
      </c>
      <c r="E39" s="56" t="s">
        <v>358</v>
      </c>
      <c r="F39" s="59">
        <v>6.96</v>
      </c>
      <c r="G39" s="53" t="s">
        <v>296</v>
      </c>
      <c r="H39" s="53" t="s">
        <v>296</v>
      </c>
    </row>
    <row r="40" spans="1:8" x14ac:dyDescent="0.2">
      <c r="A40" s="73" t="s">
        <v>1</v>
      </c>
      <c r="B40" s="53" t="s">
        <v>87</v>
      </c>
      <c r="C40" s="53" t="s">
        <v>359</v>
      </c>
      <c r="D40" s="53" t="s">
        <v>359</v>
      </c>
      <c r="E40" s="56" t="s">
        <v>360</v>
      </c>
      <c r="F40" s="53" t="s">
        <v>296</v>
      </c>
      <c r="G40" s="53" t="s">
        <v>296</v>
      </c>
      <c r="H40" s="53" t="s">
        <v>296</v>
      </c>
    </row>
    <row r="41" spans="1:8" x14ac:dyDescent="0.2">
      <c r="A41" s="73" t="s">
        <v>196</v>
      </c>
      <c r="B41" s="53" t="s">
        <v>56</v>
      </c>
      <c r="C41" s="53" t="s">
        <v>361</v>
      </c>
      <c r="D41" s="53" t="s">
        <v>361</v>
      </c>
      <c r="E41" s="60" t="s">
        <v>362</v>
      </c>
      <c r="F41" s="55">
        <v>0.42</v>
      </c>
      <c r="G41" s="55">
        <v>0.33</v>
      </c>
      <c r="H41" s="53" t="s">
        <v>318</v>
      </c>
    </row>
    <row r="42" spans="1:8" x14ac:dyDescent="0.2">
      <c r="A42" s="74" t="s">
        <v>200</v>
      </c>
      <c r="B42" s="61" t="s">
        <v>87</v>
      </c>
      <c r="C42" s="61" t="s">
        <v>363</v>
      </c>
      <c r="D42" s="61" t="s">
        <v>363</v>
      </c>
      <c r="E42" s="62" t="s">
        <v>364</v>
      </c>
      <c r="F42" s="63">
        <v>3.9</v>
      </c>
      <c r="G42" s="61" t="s">
        <v>296</v>
      </c>
      <c r="H42" s="61" t="s">
        <v>296</v>
      </c>
    </row>
    <row r="43" spans="1:8" x14ac:dyDescent="0.2">
      <c r="A43" s="72" t="s">
        <v>215</v>
      </c>
      <c r="B43" s="52"/>
      <c r="C43" s="52"/>
      <c r="D43" s="52"/>
      <c r="E43" s="52"/>
      <c r="F43" s="52"/>
      <c r="G43" s="52"/>
      <c r="H43" s="52"/>
    </row>
    <row r="44" spans="1:8" x14ac:dyDescent="0.2">
      <c r="A44" s="73" t="s">
        <v>217</v>
      </c>
      <c r="B44" s="64"/>
      <c r="C44" s="64"/>
      <c r="D44" s="64"/>
      <c r="E44" s="64"/>
      <c r="F44" s="64"/>
      <c r="G44" s="64"/>
      <c r="H44" s="64"/>
    </row>
    <row r="45" spans="1:8" x14ac:dyDescent="0.2">
      <c r="A45" s="73" t="s">
        <v>4</v>
      </c>
      <c r="B45" s="53" t="s">
        <v>87</v>
      </c>
      <c r="C45" s="53" t="s">
        <v>365</v>
      </c>
      <c r="D45" s="53" t="s">
        <v>366</v>
      </c>
      <c r="E45" s="65">
        <v>5.16E-2</v>
      </c>
      <c r="F45" s="53" t="s">
        <v>367</v>
      </c>
      <c r="G45" s="53" t="s">
        <v>368</v>
      </c>
      <c r="H45" s="53" t="s">
        <v>369</v>
      </c>
    </row>
    <row r="46" spans="1:8" x14ac:dyDescent="0.2">
      <c r="A46" s="73" t="s">
        <v>223</v>
      </c>
      <c r="B46" s="53" t="s">
        <v>87</v>
      </c>
      <c r="C46" s="53" t="s">
        <v>365</v>
      </c>
      <c r="D46" s="53" t="s">
        <v>365</v>
      </c>
      <c r="E46" s="53" t="s">
        <v>365</v>
      </c>
      <c r="F46" s="53" t="s">
        <v>322</v>
      </c>
      <c r="G46" s="53" t="s">
        <v>368</v>
      </c>
      <c r="H46" s="53" t="s">
        <v>369</v>
      </c>
    </row>
    <row r="47" spans="1:8" x14ac:dyDescent="0.2">
      <c r="A47" s="73" t="s">
        <v>231</v>
      </c>
      <c r="B47" s="53" t="s">
        <v>56</v>
      </c>
      <c r="C47" s="53" t="s">
        <v>370</v>
      </c>
      <c r="D47" s="53" t="s">
        <v>370</v>
      </c>
      <c r="E47" s="53" t="s">
        <v>370</v>
      </c>
      <c r="F47" s="53" t="s">
        <v>322</v>
      </c>
      <c r="G47" s="53" t="s">
        <v>368</v>
      </c>
      <c r="H47" s="53" t="s">
        <v>369</v>
      </c>
    </row>
    <row r="48" spans="1:8" x14ac:dyDescent="0.2">
      <c r="A48" s="73" t="s">
        <v>234</v>
      </c>
      <c r="B48" s="53" t="s">
        <v>205</v>
      </c>
      <c r="C48" s="53" t="s">
        <v>371</v>
      </c>
      <c r="D48" s="53" t="s">
        <v>371</v>
      </c>
      <c r="E48" s="53" t="s">
        <v>371</v>
      </c>
      <c r="F48" s="53" t="s">
        <v>322</v>
      </c>
      <c r="G48" s="53" t="s">
        <v>368</v>
      </c>
      <c r="H48" s="53" t="s">
        <v>369</v>
      </c>
    </row>
    <row r="49" spans="1:8" x14ac:dyDescent="0.2">
      <c r="A49" s="73" t="s">
        <v>238</v>
      </c>
      <c r="B49" s="53" t="s">
        <v>205</v>
      </c>
      <c r="C49" s="53" t="s">
        <v>372</v>
      </c>
      <c r="D49" s="53" t="s">
        <v>372</v>
      </c>
      <c r="E49" s="53" t="s">
        <v>372</v>
      </c>
      <c r="F49" s="53" t="s">
        <v>322</v>
      </c>
      <c r="G49" s="53" t="s">
        <v>368</v>
      </c>
      <c r="H49" s="53" t="s">
        <v>369</v>
      </c>
    </row>
    <row r="50" spans="1:8" x14ac:dyDescent="0.2">
      <c r="A50" s="73" t="s">
        <v>242</v>
      </c>
      <c r="B50" s="53" t="s">
        <v>205</v>
      </c>
      <c r="C50" s="53" t="s">
        <v>373</v>
      </c>
      <c r="D50" s="53" t="s">
        <v>373</v>
      </c>
      <c r="E50" s="53" t="s">
        <v>373</v>
      </c>
      <c r="F50" s="53" t="s">
        <v>322</v>
      </c>
      <c r="G50" s="53" t="s">
        <v>368</v>
      </c>
      <c r="H50" s="53" t="s">
        <v>369</v>
      </c>
    </row>
    <row r="51" spans="1:8" x14ac:dyDescent="0.2">
      <c r="A51" s="73" t="s">
        <v>8</v>
      </c>
      <c r="B51" s="53" t="s">
        <v>205</v>
      </c>
      <c r="C51" s="53" t="s">
        <v>374</v>
      </c>
      <c r="D51" s="53" t="s">
        <v>374</v>
      </c>
      <c r="E51" s="53" t="s">
        <v>374</v>
      </c>
      <c r="F51" s="53" t="s">
        <v>375</v>
      </c>
      <c r="G51" s="53" t="s">
        <v>368</v>
      </c>
      <c r="H51" s="53" t="s">
        <v>369</v>
      </c>
    </row>
    <row r="52" spans="1:8" x14ac:dyDescent="0.2">
      <c r="A52" s="73" t="s">
        <v>249</v>
      </c>
      <c r="B52" s="53" t="s">
        <v>205</v>
      </c>
      <c r="C52" s="53" t="s">
        <v>376</v>
      </c>
      <c r="D52" s="53" t="s">
        <v>376</v>
      </c>
      <c r="E52" s="53" t="s">
        <v>376</v>
      </c>
      <c r="F52" s="53" t="s">
        <v>322</v>
      </c>
      <c r="G52" s="53" t="s">
        <v>368</v>
      </c>
      <c r="H52" s="53" t="s">
        <v>369</v>
      </c>
    </row>
    <row r="53" spans="1:8" x14ac:dyDescent="0.2">
      <c r="A53" s="73" t="s">
        <v>10</v>
      </c>
      <c r="B53" s="53" t="s">
        <v>208</v>
      </c>
      <c r="C53" s="53" t="s">
        <v>377</v>
      </c>
      <c r="D53" s="53" t="s">
        <v>377</v>
      </c>
      <c r="E53" s="53" t="s">
        <v>377</v>
      </c>
      <c r="F53" s="58">
        <v>0.25600000000000001</v>
      </c>
      <c r="G53" s="53" t="s">
        <v>368</v>
      </c>
      <c r="H53" s="53" t="s">
        <v>369</v>
      </c>
    </row>
    <row r="54" spans="1:8" x14ac:dyDescent="0.2">
      <c r="A54" s="73" t="s">
        <v>12</v>
      </c>
      <c r="B54" s="53" t="s">
        <v>87</v>
      </c>
      <c r="C54" s="53" t="s">
        <v>378</v>
      </c>
      <c r="D54" s="53" t="s">
        <v>379</v>
      </c>
      <c r="E54" s="65">
        <v>5.6399999999999999E-2</v>
      </c>
      <c r="F54" s="58">
        <v>0.60299999999999998</v>
      </c>
      <c r="G54" s="53" t="s">
        <v>368</v>
      </c>
      <c r="H54" s="53" t="s">
        <v>369</v>
      </c>
    </row>
    <row r="55" spans="1:8" x14ac:dyDescent="0.2">
      <c r="A55" s="73" t="s">
        <v>256</v>
      </c>
      <c r="B55" s="53" t="s">
        <v>205</v>
      </c>
      <c r="C55" s="53" t="s">
        <v>380</v>
      </c>
      <c r="D55" s="53" t="s">
        <v>380</v>
      </c>
      <c r="E55" s="53" t="s">
        <v>380</v>
      </c>
      <c r="F55" s="53" t="s">
        <v>322</v>
      </c>
      <c r="G55" s="53" t="s">
        <v>368</v>
      </c>
      <c r="H55" s="53" t="s">
        <v>369</v>
      </c>
    </row>
    <row r="56" spans="1:8" x14ac:dyDescent="0.2">
      <c r="A56" s="73" t="s">
        <v>13</v>
      </c>
      <c r="B56" s="53" t="s">
        <v>87</v>
      </c>
      <c r="C56" s="53" t="s">
        <v>378</v>
      </c>
      <c r="D56" s="53" t="s">
        <v>378</v>
      </c>
      <c r="E56" s="53" t="s">
        <v>381</v>
      </c>
      <c r="F56" s="58">
        <v>0.33800000000000002</v>
      </c>
      <c r="G56" s="53" t="s">
        <v>368</v>
      </c>
      <c r="H56" s="53" t="s">
        <v>369</v>
      </c>
    </row>
    <row r="57" spans="1:8" x14ac:dyDescent="0.2">
      <c r="A57" s="74" t="s">
        <v>260</v>
      </c>
      <c r="B57" s="61" t="s">
        <v>87</v>
      </c>
      <c r="C57" s="61" t="s">
        <v>382</v>
      </c>
      <c r="D57" s="61" t="s">
        <v>382</v>
      </c>
      <c r="E57" s="61" t="s">
        <v>382</v>
      </c>
      <c r="F57" s="61" t="s">
        <v>296</v>
      </c>
      <c r="G57" s="61" t="s">
        <v>296</v>
      </c>
      <c r="H57" s="61" t="s">
        <v>296</v>
      </c>
    </row>
    <row r="58" spans="1:8" x14ac:dyDescent="0.2">
      <c r="A58" s="72" t="s">
        <v>264</v>
      </c>
      <c r="B58" s="52"/>
      <c r="C58" s="52"/>
      <c r="D58" s="52"/>
      <c r="E58" s="52"/>
      <c r="F58" s="52"/>
      <c r="G58" s="52"/>
      <c r="H58" s="52"/>
    </row>
    <row r="59" spans="1:8" x14ac:dyDescent="0.2">
      <c r="A59" s="73" t="s">
        <v>265</v>
      </c>
      <c r="B59" s="53" t="s">
        <v>87</v>
      </c>
      <c r="C59" s="53" t="s">
        <v>383</v>
      </c>
      <c r="D59" s="53" t="s">
        <v>383</v>
      </c>
      <c r="E59" s="56" t="s">
        <v>384</v>
      </c>
      <c r="F59" s="57">
        <v>350</v>
      </c>
      <c r="G59" s="57">
        <v>272</v>
      </c>
      <c r="H59" s="53" t="s">
        <v>385</v>
      </c>
    </row>
    <row r="60" spans="1:8" x14ac:dyDescent="0.2">
      <c r="A60" s="73" t="s">
        <v>270</v>
      </c>
      <c r="B60" s="53" t="s">
        <v>87</v>
      </c>
      <c r="C60" s="57">
        <v>263</v>
      </c>
      <c r="D60" s="66" t="s">
        <v>386</v>
      </c>
      <c r="E60" s="57">
        <v>1340</v>
      </c>
      <c r="F60" s="57">
        <v>5260</v>
      </c>
      <c r="G60" s="57">
        <v>1930</v>
      </c>
      <c r="H60" s="57">
        <v>218</v>
      </c>
    </row>
    <row r="61" spans="1:8" x14ac:dyDescent="0.2">
      <c r="A61" s="74" t="s">
        <v>279</v>
      </c>
      <c r="B61" s="61" t="s">
        <v>208</v>
      </c>
      <c r="C61" s="67">
        <v>785</v>
      </c>
      <c r="D61" s="68" t="s">
        <v>387</v>
      </c>
      <c r="E61" s="67">
        <v>2030</v>
      </c>
      <c r="F61" s="67">
        <v>22400</v>
      </c>
      <c r="G61" s="61" t="s">
        <v>388</v>
      </c>
      <c r="H61" s="61" t="s">
        <v>389</v>
      </c>
    </row>
    <row r="63" spans="1:8" x14ac:dyDescent="0.2">
      <c r="A63" s="76" t="s">
        <v>390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376D-7516-44C2-B32B-732452C69E22}">
  <sheetPr>
    <tabColor theme="1"/>
  </sheetPr>
  <dimension ref="A1:H44"/>
  <sheetViews>
    <sheetView workbookViewId="0">
      <selection activeCell="J40" sqref="J40"/>
    </sheetView>
  </sheetViews>
  <sheetFormatPr defaultColWidth="9.140625" defaultRowHeight="12" x14ac:dyDescent="0.2"/>
  <cols>
    <col min="1" max="1" width="47.42578125" style="78" customWidth="1"/>
    <col min="2" max="2" width="9.140625" style="78"/>
    <col min="3" max="3" width="15.5703125" style="78" customWidth="1"/>
    <col min="4" max="4" width="17.7109375" style="78" customWidth="1"/>
    <col min="5" max="5" width="13.7109375" style="78" customWidth="1"/>
    <col min="6" max="6" width="15.42578125" style="78" customWidth="1"/>
    <col min="7" max="8" width="18.42578125" style="78" customWidth="1"/>
    <col min="9" max="16384" width="9.140625" style="78"/>
  </cols>
  <sheetData>
    <row r="1" spans="1:8" x14ac:dyDescent="0.2">
      <c r="A1" s="77" t="s">
        <v>18</v>
      </c>
      <c r="B1" s="100"/>
      <c r="C1" s="105" t="s">
        <v>392</v>
      </c>
      <c r="D1" s="105" t="s">
        <v>392</v>
      </c>
      <c r="E1" s="105" t="s">
        <v>393</v>
      </c>
      <c r="F1" s="105" t="s">
        <v>393</v>
      </c>
      <c r="G1" s="105" t="s">
        <v>394</v>
      </c>
      <c r="H1" s="105" t="s">
        <v>394</v>
      </c>
    </row>
    <row r="2" spans="1:8" x14ac:dyDescent="0.2">
      <c r="A2" s="79" t="s">
        <v>44</v>
      </c>
      <c r="B2" s="101"/>
      <c r="C2" s="106">
        <v>45547</v>
      </c>
      <c r="D2" s="107">
        <v>45574</v>
      </c>
      <c r="E2" s="107">
        <v>45547</v>
      </c>
      <c r="F2" s="107">
        <v>45574</v>
      </c>
      <c r="G2" s="107">
        <v>45547</v>
      </c>
      <c r="H2" s="107">
        <v>45574</v>
      </c>
    </row>
    <row r="3" spans="1:8" x14ac:dyDescent="0.2">
      <c r="A3" s="79" t="s">
        <v>45</v>
      </c>
      <c r="B3" s="101"/>
      <c r="C3" s="108" t="s">
        <v>395</v>
      </c>
      <c r="D3" s="108" t="s">
        <v>395</v>
      </c>
      <c r="E3" s="108" t="s">
        <v>395</v>
      </c>
      <c r="F3" s="108" t="s">
        <v>395</v>
      </c>
      <c r="G3" s="108" t="s">
        <v>395</v>
      </c>
      <c r="H3" s="108" t="s">
        <v>395</v>
      </c>
    </row>
    <row r="4" spans="1:8" x14ac:dyDescent="0.2">
      <c r="A4" s="79" t="s">
        <v>48</v>
      </c>
      <c r="B4" s="101"/>
      <c r="C4" s="108" t="s">
        <v>288</v>
      </c>
      <c r="D4" s="108" t="s">
        <v>288</v>
      </c>
      <c r="E4" s="108" t="s">
        <v>288</v>
      </c>
      <c r="F4" s="108" t="s">
        <v>288</v>
      </c>
      <c r="G4" s="108" t="s">
        <v>288</v>
      </c>
      <c r="H4" s="108" t="s">
        <v>288</v>
      </c>
    </row>
    <row r="5" spans="1:8" ht="24" x14ac:dyDescent="0.2">
      <c r="A5" s="79" t="s">
        <v>51</v>
      </c>
      <c r="B5" s="101"/>
      <c r="C5" s="108" t="s">
        <v>396</v>
      </c>
      <c r="D5" s="108" t="s">
        <v>396</v>
      </c>
      <c r="E5" s="108" t="s">
        <v>397</v>
      </c>
      <c r="F5" s="108" t="s">
        <v>397</v>
      </c>
      <c r="G5" s="108" t="s">
        <v>398</v>
      </c>
      <c r="H5" s="108" t="s">
        <v>398</v>
      </c>
    </row>
    <row r="6" spans="1:8" x14ac:dyDescent="0.2">
      <c r="A6" s="80" t="s">
        <v>52</v>
      </c>
      <c r="B6" s="102" t="s">
        <v>23</v>
      </c>
      <c r="C6" s="108" t="s">
        <v>399</v>
      </c>
      <c r="D6" s="108" t="s">
        <v>399</v>
      </c>
      <c r="E6" s="108" t="s">
        <v>399</v>
      </c>
      <c r="F6" s="108" t="s">
        <v>399</v>
      </c>
      <c r="G6" s="108" t="s">
        <v>399</v>
      </c>
      <c r="H6" s="108" t="s">
        <v>399</v>
      </c>
    </row>
    <row r="7" spans="1:8" x14ac:dyDescent="0.2">
      <c r="A7" s="81" t="s">
        <v>54</v>
      </c>
      <c r="B7" s="82"/>
      <c r="C7" s="103"/>
      <c r="D7" s="104"/>
      <c r="E7" s="104"/>
      <c r="F7" s="104"/>
      <c r="G7" s="104"/>
      <c r="H7" s="104"/>
    </row>
    <row r="8" spans="1:8" x14ac:dyDescent="0.2">
      <c r="A8" s="85" t="s">
        <v>0</v>
      </c>
      <c r="B8" s="86" t="s">
        <v>56</v>
      </c>
      <c r="C8" s="86" t="s">
        <v>206</v>
      </c>
      <c r="D8" s="87">
        <v>2.6</v>
      </c>
      <c r="E8" s="86" t="s">
        <v>206</v>
      </c>
      <c r="F8" s="87">
        <v>1.4</v>
      </c>
      <c r="G8" s="86" t="s">
        <v>206</v>
      </c>
      <c r="H8" s="88">
        <v>1</v>
      </c>
    </row>
    <row r="9" spans="1:8" x14ac:dyDescent="0.2">
      <c r="A9" s="89" t="s">
        <v>72</v>
      </c>
      <c r="B9" s="86" t="s">
        <v>56</v>
      </c>
      <c r="C9" s="86" t="s">
        <v>206</v>
      </c>
      <c r="D9" s="86" t="s">
        <v>400</v>
      </c>
      <c r="E9" s="86" t="s">
        <v>206</v>
      </c>
      <c r="F9" s="86" t="s">
        <v>400</v>
      </c>
      <c r="G9" s="86" t="s">
        <v>206</v>
      </c>
      <c r="H9" s="86" t="s">
        <v>400</v>
      </c>
    </row>
    <row r="10" spans="1:8" x14ac:dyDescent="0.2">
      <c r="A10" s="89" t="s">
        <v>82</v>
      </c>
      <c r="B10" s="86" t="s">
        <v>56</v>
      </c>
      <c r="C10" s="86" t="s">
        <v>206</v>
      </c>
      <c r="D10" s="86" t="s">
        <v>401</v>
      </c>
      <c r="E10" s="86" t="s">
        <v>206</v>
      </c>
      <c r="F10" s="86" t="s">
        <v>401</v>
      </c>
      <c r="G10" s="86" t="s">
        <v>206</v>
      </c>
      <c r="H10" s="86" t="s">
        <v>401</v>
      </c>
    </row>
    <row r="11" spans="1:8" x14ac:dyDescent="0.2">
      <c r="A11" s="89" t="s">
        <v>86</v>
      </c>
      <c r="B11" s="86" t="s">
        <v>87</v>
      </c>
      <c r="C11" s="86" t="s">
        <v>206</v>
      </c>
      <c r="D11" s="86" t="s">
        <v>402</v>
      </c>
      <c r="E11" s="86" t="s">
        <v>206</v>
      </c>
      <c r="F11" s="86" t="s">
        <v>402</v>
      </c>
      <c r="G11" s="86" t="s">
        <v>206</v>
      </c>
      <c r="H11" s="86" t="s">
        <v>402</v>
      </c>
    </row>
    <row r="12" spans="1:8" x14ac:dyDescent="0.2">
      <c r="A12" s="89" t="s">
        <v>97</v>
      </c>
      <c r="B12" s="86" t="s">
        <v>56</v>
      </c>
      <c r="C12" s="86" t="s">
        <v>206</v>
      </c>
      <c r="D12" s="90">
        <v>0.47</v>
      </c>
      <c r="E12" s="86" t="s">
        <v>206</v>
      </c>
      <c r="F12" s="90">
        <v>0.45</v>
      </c>
      <c r="G12" s="86" t="s">
        <v>206</v>
      </c>
      <c r="H12" s="90">
        <v>0.45</v>
      </c>
    </row>
    <row r="13" spans="1:8" x14ac:dyDescent="0.2">
      <c r="A13" s="89" t="s">
        <v>101</v>
      </c>
      <c r="B13" s="86" t="s">
        <v>87</v>
      </c>
      <c r="C13" s="86" t="s">
        <v>206</v>
      </c>
      <c r="D13" s="86" t="s">
        <v>403</v>
      </c>
      <c r="E13" s="86" t="s">
        <v>206</v>
      </c>
      <c r="F13" s="86" t="s">
        <v>403</v>
      </c>
      <c r="G13" s="86" t="s">
        <v>206</v>
      </c>
      <c r="H13" s="86" t="s">
        <v>403</v>
      </c>
    </row>
    <row r="14" spans="1:8" x14ac:dyDescent="0.2">
      <c r="A14" s="89" t="s">
        <v>110</v>
      </c>
      <c r="B14" s="86" t="s">
        <v>56</v>
      </c>
      <c r="C14" s="86" t="s">
        <v>206</v>
      </c>
      <c r="D14" s="86" t="s">
        <v>404</v>
      </c>
      <c r="E14" s="86" t="s">
        <v>206</v>
      </c>
      <c r="F14" s="86" t="s">
        <v>404</v>
      </c>
      <c r="G14" s="86" t="s">
        <v>206</v>
      </c>
      <c r="H14" s="86" t="s">
        <v>404</v>
      </c>
    </row>
    <row r="15" spans="1:8" x14ac:dyDescent="0.2">
      <c r="A15" s="89" t="s">
        <v>118</v>
      </c>
      <c r="B15" s="86" t="s">
        <v>56</v>
      </c>
      <c r="C15" s="86" t="s">
        <v>206</v>
      </c>
      <c r="D15" s="91">
        <v>0.51</v>
      </c>
      <c r="E15" s="86" t="s">
        <v>206</v>
      </c>
      <c r="F15" s="91">
        <v>0.46</v>
      </c>
      <c r="G15" s="86" t="s">
        <v>206</v>
      </c>
      <c r="H15" s="90">
        <v>0.14000000000000001</v>
      </c>
    </row>
    <row r="16" spans="1:8" x14ac:dyDescent="0.2">
      <c r="A16" s="89" t="s">
        <v>121</v>
      </c>
      <c r="B16" s="86" t="s">
        <v>87</v>
      </c>
      <c r="C16" s="86" t="s">
        <v>206</v>
      </c>
      <c r="D16" s="86" t="s">
        <v>405</v>
      </c>
      <c r="E16" s="86" t="s">
        <v>206</v>
      </c>
      <c r="F16" s="86" t="s">
        <v>405</v>
      </c>
      <c r="G16" s="86" t="s">
        <v>206</v>
      </c>
      <c r="H16" s="86" t="s">
        <v>405</v>
      </c>
    </row>
    <row r="17" spans="1:8" x14ac:dyDescent="0.2">
      <c r="A17" s="89" t="s">
        <v>2</v>
      </c>
      <c r="B17" s="86" t="s">
        <v>87</v>
      </c>
      <c r="C17" s="86" t="s">
        <v>206</v>
      </c>
      <c r="D17" s="86" t="s">
        <v>406</v>
      </c>
      <c r="E17" s="86" t="s">
        <v>206</v>
      </c>
      <c r="F17" s="86" t="s">
        <v>406</v>
      </c>
      <c r="G17" s="86" t="s">
        <v>206</v>
      </c>
      <c r="H17" s="86" t="s">
        <v>406</v>
      </c>
    </row>
    <row r="18" spans="1:8" x14ac:dyDescent="0.2">
      <c r="A18" s="89" t="s">
        <v>3</v>
      </c>
      <c r="B18" s="86" t="s">
        <v>56</v>
      </c>
      <c r="C18" s="86" t="s">
        <v>206</v>
      </c>
      <c r="D18" s="86" t="s">
        <v>407</v>
      </c>
      <c r="E18" s="86" t="s">
        <v>206</v>
      </c>
      <c r="F18" s="86" t="s">
        <v>407</v>
      </c>
      <c r="G18" s="86" t="s">
        <v>206</v>
      </c>
      <c r="H18" s="86" t="s">
        <v>407</v>
      </c>
    </row>
    <row r="19" spans="1:8" x14ac:dyDescent="0.2">
      <c r="A19" s="89" t="s">
        <v>135</v>
      </c>
      <c r="B19" s="86" t="s">
        <v>56</v>
      </c>
      <c r="C19" s="86" t="s">
        <v>206</v>
      </c>
      <c r="D19" s="86" t="s">
        <v>335</v>
      </c>
      <c r="E19" s="86" t="s">
        <v>206</v>
      </c>
      <c r="F19" s="86" t="s">
        <v>335</v>
      </c>
      <c r="G19" s="86" t="s">
        <v>206</v>
      </c>
      <c r="H19" s="86" t="s">
        <v>335</v>
      </c>
    </row>
    <row r="20" spans="1:8" x14ac:dyDescent="0.2">
      <c r="A20" s="89" t="s">
        <v>140</v>
      </c>
      <c r="B20" s="86" t="s">
        <v>87</v>
      </c>
      <c r="C20" s="86" t="s">
        <v>206</v>
      </c>
      <c r="D20" s="86" t="s">
        <v>335</v>
      </c>
      <c r="E20" s="86" t="s">
        <v>206</v>
      </c>
      <c r="F20" s="86" t="s">
        <v>335</v>
      </c>
      <c r="G20" s="86" t="s">
        <v>206</v>
      </c>
      <c r="H20" s="86" t="s">
        <v>335</v>
      </c>
    </row>
    <row r="21" spans="1:8" x14ac:dyDescent="0.2">
      <c r="A21" s="89" t="s">
        <v>5</v>
      </c>
      <c r="B21" s="86" t="s">
        <v>87</v>
      </c>
      <c r="C21" s="86" t="s">
        <v>206</v>
      </c>
      <c r="D21" s="86" t="s">
        <v>335</v>
      </c>
      <c r="E21" s="86" t="s">
        <v>206</v>
      </c>
      <c r="F21" s="86" t="s">
        <v>335</v>
      </c>
      <c r="G21" s="86" t="s">
        <v>206</v>
      </c>
      <c r="H21" s="86" t="s">
        <v>335</v>
      </c>
    </row>
    <row r="22" spans="1:8" x14ac:dyDescent="0.2">
      <c r="A22" s="89" t="s">
        <v>147</v>
      </c>
      <c r="B22" s="86" t="s">
        <v>87</v>
      </c>
      <c r="C22" s="86" t="s">
        <v>206</v>
      </c>
      <c r="D22" s="86" t="s">
        <v>335</v>
      </c>
      <c r="E22" s="86" t="s">
        <v>206</v>
      </c>
      <c r="F22" s="86" t="s">
        <v>335</v>
      </c>
      <c r="G22" s="86" t="s">
        <v>206</v>
      </c>
      <c r="H22" s="86" t="s">
        <v>335</v>
      </c>
    </row>
    <row r="23" spans="1:8" x14ac:dyDescent="0.2">
      <c r="A23" s="89" t="s">
        <v>150</v>
      </c>
      <c r="B23" s="86" t="s">
        <v>56</v>
      </c>
      <c r="C23" s="86" t="s">
        <v>206</v>
      </c>
      <c r="D23" s="86" t="s">
        <v>408</v>
      </c>
      <c r="E23" s="86" t="s">
        <v>206</v>
      </c>
      <c r="F23" s="86" t="s">
        <v>408</v>
      </c>
      <c r="G23" s="86" t="s">
        <v>206</v>
      </c>
      <c r="H23" s="86" t="s">
        <v>408</v>
      </c>
    </row>
    <row r="24" spans="1:8" x14ac:dyDescent="0.2">
      <c r="A24" s="89" t="s">
        <v>154</v>
      </c>
      <c r="B24" s="86" t="s">
        <v>56</v>
      </c>
      <c r="C24" s="86" t="s">
        <v>206</v>
      </c>
      <c r="D24" s="86" t="s">
        <v>409</v>
      </c>
      <c r="E24" s="86" t="s">
        <v>206</v>
      </c>
      <c r="F24" s="86" t="s">
        <v>409</v>
      </c>
      <c r="G24" s="86" t="s">
        <v>206</v>
      </c>
      <c r="H24" s="86" t="s">
        <v>409</v>
      </c>
    </row>
    <row r="25" spans="1:8" x14ac:dyDescent="0.2">
      <c r="A25" s="89" t="s">
        <v>158</v>
      </c>
      <c r="B25" s="86" t="s">
        <v>56</v>
      </c>
      <c r="C25" s="86" t="s">
        <v>206</v>
      </c>
      <c r="D25" s="92">
        <v>6.5000000000000002E-2</v>
      </c>
      <c r="E25" s="86" t="s">
        <v>206</v>
      </c>
      <c r="F25" s="92">
        <v>6.5000000000000002E-2</v>
      </c>
      <c r="G25" s="86" t="s">
        <v>206</v>
      </c>
      <c r="H25" s="92">
        <v>6.9000000000000006E-2</v>
      </c>
    </row>
    <row r="26" spans="1:8" x14ac:dyDescent="0.2">
      <c r="A26" s="89" t="s">
        <v>6</v>
      </c>
      <c r="B26" s="86" t="s">
        <v>56</v>
      </c>
      <c r="C26" s="86" t="s">
        <v>206</v>
      </c>
      <c r="D26" s="90">
        <v>0.66</v>
      </c>
      <c r="E26" s="86" t="s">
        <v>206</v>
      </c>
      <c r="F26" s="90">
        <v>0.59</v>
      </c>
      <c r="G26" s="86" t="s">
        <v>206</v>
      </c>
      <c r="H26" s="90">
        <v>0.64</v>
      </c>
    </row>
    <row r="27" spans="1:8" x14ac:dyDescent="0.2">
      <c r="A27" s="89" t="s">
        <v>164</v>
      </c>
      <c r="B27" s="86" t="s">
        <v>56</v>
      </c>
      <c r="C27" s="86" t="s">
        <v>206</v>
      </c>
      <c r="D27" s="86" t="s">
        <v>410</v>
      </c>
      <c r="E27" s="86" t="s">
        <v>206</v>
      </c>
      <c r="F27" s="86" t="s">
        <v>410</v>
      </c>
      <c r="G27" s="86" t="s">
        <v>206</v>
      </c>
      <c r="H27" s="86" t="s">
        <v>410</v>
      </c>
    </row>
    <row r="28" spans="1:8" x14ac:dyDescent="0.2">
      <c r="A28" s="89" t="s">
        <v>7</v>
      </c>
      <c r="B28" s="86" t="s">
        <v>56</v>
      </c>
      <c r="C28" s="86" t="s">
        <v>206</v>
      </c>
      <c r="D28" s="91">
        <v>0.18</v>
      </c>
      <c r="E28" s="86" t="s">
        <v>206</v>
      </c>
      <c r="F28" s="91">
        <v>0.28999999999999998</v>
      </c>
      <c r="G28" s="86" t="s">
        <v>206</v>
      </c>
      <c r="H28" s="90">
        <v>0.34</v>
      </c>
    </row>
    <row r="29" spans="1:8" x14ac:dyDescent="0.2">
      <c r="A29" s="89" t="s">
        <v>172</v>
      </c>
      <c r="B29" s="86" t="s">
        <v>87</v>
      </c>
      <c r="C29" s="86" t="s">
        <v>206</v>
      </c>
      <c r="D29" s="86" t="s">
        <v>411</v>
      </c>
      <c r="E29" s="86" t="s">
        <v>206</v>
      </c>
      <c r="F29" s="86" t="s">
        <v>411</v>
      </c>
      <c r="G29" s="86" t="s">
        <v>206</v>
      </c>
      <c r="H29" s="86" t="s">
        <v>411</v>
      </c>
    </row>
    <row r="30" spans="1:8" x14ac:dyDescent="0.2">
      <c r="A30" s="89" t="s">
        <v>9</v>
      </c>
      <c r="B30" s="86" t="s">
        <v>56</v>
      </c>
      <c r="C30" s="86" t="s">
        <v>206</v>
      </c>
      <c r="D30" s="86" t="s">
        <v>412</v>
      </c>
      <c r="E30" s="86" t="s">
        <v>206</v>
      </c>
      <c r="F30" s="86" t="s">
        <v>412</v>
      </c>
      <c r="G30" s="86" t="s">
        <v>206</v>
      </c>
      <c r="H30" s="86" t="s">
        <v>412</v>
      </c>
    </row>
    <row r="31" spans="1:8" x14ac:dyDescent="0.2">
      <c r="A31" s="89" t="s">
        <v>11</v>
      </c>
      <c r="B31" s="86" t="s">
        <v>87</v>
      </c>
      <c r="C31" s="86" t="s">
        <v>206</v>
      </c>
      <c r="D31" s="86" t="s">
        <v>413</v>
      </c>
      <c r="E31" s="86" t="s">
        <v>206</v>
      </c>
      <c r="F31" s="86" t="s">
        <v>413</v>
      </c>
      <c r="G31" s="86" t="s">
        <v>206</v>
      </c>
      <c r="H31" s="86" t="s">
        <v>413</v>
      </c>
    </row>
    <row r="32" spans="1:8" x14ac:dyDescent="0.2">
      <c r="A32" s="89" t="s">
        <v>176</v>
      </c>
      <c r="B32" s="86" t="s">
        <v>87</v>
      </c>
      <c r="C32" s="86" t="s">
        <v>206</v>
      </c>
      <c r="D32" s="86" t="s">
        <v>414</v>
      </c>
      <c r="E32" s="86" t="s">
        <v>206</v>
      </c>
      <c r="F32" s="86" t="s">
        <v>414</v>
      </c>
      <c r="G32" s="86" t="s">
        <v>206</v>
      </c>
      <c r="H32" s="86" t="s">
        <v>414</v>
      </c>
    </row>
    <row r="33" spans="1:8" x14ac:dyDescent="0.2">
      <c r="A33" s="89" t="s">
        <v>180</v>
      </c>
      <c r="B33" s="86" t="s">
        <v>56</v>
      </c>
      <c r="C33" s="86" t="s">
        <v>206</v>
      </c>
      <c r="D33" s="86" t="s">
        <v>415</v>
      </c>
      <c r="E33" s="86" t="s">
        <v>206</v>
      </c>
      <c r="F33" s="86" t="s">
        <v>415</v>
      </c>
      <c r="G33" s="86" t="s">
        <v>206</v>
      </c>
      <c r="H33" s="86" t="s">
        <v>415</v>
      </c>
    </row>
    <row r="34" spans="1:8" x14ac:dyDescent="0.2">
      <c r="A34" s="89" t="s">
        <v>184</v>
      </c>
      <c r="B34" s="86" t="s">
        <v>185</v>
      </c>
      <c r="C34" s="86" t="s">
        <v>206</v>
      </c>
      <c r="D34" s="86" t="s">
        <v>416</v>
      </c>
      <c r="E34" s="86" t="s">
        <v>206</v>
      </c>
      <c r="F34" s="86" t="s">
        <v>416</v>
      </c>
      <c r="G34" s="86" t="s">
        <v>206</v>
      </c>
      <c r="H34" s="86" t="s">
        <v>416</v>
      </c>
    </row>
    <row r="35" spans="1:8" x14ac:dyDescent="0.2">
      <c r="A35" s="89" t="s">
        <v>188</v>
      </c>
      <c r="B35" s="86" t="s">
        <v>87</v>
      </c>
      <c r="C35" s="86" t="s">
        <v>206</v>
      </c>
      <c r="D35" s="86" t="s">
        <v>417</v>
      </c>
      <c r="E35" s="86" t="s">
        <v>206</v>
      </c>
      <c r="F35" s="86" t="s">
        <v>417</v>
      </c>
      <c r="G35" s="86" t="s">
        <v>206</v>
      </c>
      <c r="H35" s="86" t="s">
        <v>417</v>
      </c>
    </row>
    <row r="36" spans="1:8" x14ac:dyDescent="0.2">
      <c r="A36" s="89" t="s">
        <v>191</v>
      </c>
      <c r="B36" s="86" t="s">
        <v>87</v>
      </c>
      <c r="C36" s="86" t="s">
        <v>206</v>
      </c>
      <c r="D36" s="86" t="s">
        <v>418</v>
      </c>
      <c r="E36" s="86" t="s">
        <v>206</v>
      </c>
      <c r="F36" s="86" t="s">
        <v>418</v>
      </c>
      <c r="G36" s="86" t="s">
        <v>206</v>
      </c>
      <c r="H36" s="86" t="s">
        <v>418</v>
      </c>
    </row>
    <row r="37" spans="1:8" x14ac:dyDescent="0.2">
      <c r="A37" s="89" t="s">
        <v>1</v>
      </c>
      <c r="B37" s="86" t="s">
        <v>87</v>
      </c>
      <c r="C37" s="86" t="s">
        <v>206</v>
      </c>
      <c r="D37" s="86" t="s">
        <v>418</v>
      </c>
      <c r="E37" s="86" t="s">
        <v>206</v>
      </c>
      <c r="F37" s="86" t="s">
        <v>418</v>
      </c>
      <c r="G37" s="86" t="s">
        <v>206</v>
      </c>
      <c r="H37" s="86" t="s">
        <v>418</v>
      </c>
    </row>
    <row r="38" spans="1:8" x14ac:dyDescent="0.2">
      <c r="A38" s="89" t="s">
        <v>196</v>
      </c>
      <c r="B38" s="86" t="s">
        <v>56</v>
      </c>
      <c r="C38" s="86" t="s">
        <v>206</v>
      </c>
      <c r="D38" s="86" t="s">
        <v>419</v>
      </c>
      <c r="E38" s="86" t="s">
        <v>206</v>
      </c>
      <c r="F38" s="86" t="s">
        <v>419</v>
      </c>
      <c r="G38" s="86" t="s">
        <v>206</v>
      </c>
      <c r="H38" s="86" t="s">
        <v>419</v>
      </c>
    </row>
    <row r="39" spans="1:8" x14ac:dyDescent="0.2">
      <c r="A39" s="93" t="s">
        <v>200</v>
      </c>
      <c r="B39" s="94" t="s">
        <v>87</v>
      </c>
      <c r="C39" s="94" t="s">
        <v>206</v>
      </c>
      <c r="D39" s="95">
        <v>2.89</v>
      </c>
      <c r="E39" s="94" t="s">
        <v>206</v>
      </c>
      <c r="F39" s="95">
        <v>2.64</v>
      </c>
      <c r="G39" s="94" t="s">
        <v>206</v>
      </c>
      <c r="H39" s="95">
        <v>2.72</v>
      </c>
    </row>
    <row r="40" spans="1:8" x14ac:dyDescent="0.2">
      <c r="A40" s="81" t="s">
        <v>264</v>
      </c>
      <c r="B40" s="82"/>
      <c r="C40" s="83"/>
      <c r="D40" s="84"/>
      <c r="E40" s="84"/>
      <c r="F40" s="84"/>
      <c r="G40" s="84"/>
      <c r="H40" s="84"/>
    </row>
    <row r="41" spans="1:8" x14ac:dyDescent="0.2">
      <c r="A41" s="89" t="s">
        <v>265</v>
      </c>
      <c r="B41" s="86" t="s">
        <v>87</v>
      </c>
      <c r="C41" s="96">
        <v>120</v>
      </c>
      <c r="D41" s="86" t="s">
        <v>206</v>
      </c>
      <c r="E41" s="96">
        <v>120</v>
      </c>
      <c r="F41" s="86" t="s">
        <v>206</v>
      </c>
      <c r="G41" s="96">
        <v>80</v>
      </c>
      <c r="H41" s="86" t="s">
        <v>206</v>
      </c>
    </row>
    <row r="42" spans="1:8" x14ac:dyDescent="0.2">
      <c r="A42" s="93" t="s">
        <v>270</v>
      </c>
      <c r="B42" s="94" t="s">
        <v>87</v>
      </c>
      <c r="C42" s="97">
        <v>110</v>
      </c>
      <c r="D42" s="94" t="s">
        <v>206</v>
      </c>
      <c r="E42" s="98">
        <v>100</v>
      </c>
      <c r="F42" s="94" t="s">
        <v>206</v>
      </c>
      <c r="G42" s="94" t="s">
        <v>420</v>
      </c>
      <c r="H42" s="99" t="s">
        <v>206</v>
      </c>
    </row>
    <row r="44" spans="1:8" x14ac:dyDescent="0.2">
      <c r="A44" s="76" t="s">
        <v>421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BACC9-7FC0-4627-839C-86597B13DF53}">
  <sheetPr>
    <tabColor theme="9" tint="0.39997558519241921"/>
  </sheetPr>
  <dimension ref="A1:AB662"/>
  <sheetViews>
    <sheetView workbookViewId="0">
      <pane ySplit="3" topLeftCell="A628" activePane="bottomLeft" state="frozen"/>
      <selection activeCell="D38" sqref="D38"/>
      <selection pane="bottomLeft" activeCell="D38" sqref="D38"/>
    </sheetView>
  </sheetViews>
  <sheetFormatPr defaultRowHeight="12" x14ac:dyDescent="0.2"/>
  <cols>
    <col min="1" max="1" width="9.85546875" style="114" bestFit="1" customWidth="1"/>
    <col min="2" max="2" width="17.5703125" style="114" bestFit="1" customWidth="1"/>
    <col min="3" max="3" width="18.85546875" style="114" bestFit="1" customWidth="1"/>
    <col min="4" max="4" width="12.28515625" style="114" bestFit="1" customWidth="1"/>
    <col min="5" max="5" width="18" style="114" bestFit="1" customWidth="1"/>
    <col min="6" max="6" width="10.42578125" style="114" bestFit="1" customWidth="1"/>
    <col min="7" max="7" width="7.7109375" style="114" bestFit="1" customWidth="1"/>
    <col min="8" max="8" width="40.140625" style="117" bestFit="1" customWidth="1"/>
    <col min="9" max="9" width="7.140625" style="114" bestFit="1" customWidth="1"/>
    <col min="10" max="10" width="15.7109375" style="114" bestFit="1" customWidth="1"/>
    <col min="11" max="11" width="15.42578125" style="114" bestFit="1" customWidth="1"/>
    <col min="12" max="12" width="7.5703125" style="114" bestFit="1" customWidth="1"/>
    <col min="13" max="13" width="8.140625" style="114" bestFit="1" customWidth="1"/>
    <col min="14" max="14" width="21.85546875" bestFit="1" customWidth="1"/>
    <col min="15" max="15" width="16.7109375" bestFit="1" customWidth="1"/>
    <col min="16" max="16" width="14.28515625" bestFit="1" customWidth="1"/>
    <col min="17" max="17" width="15.85546875" bestFit="1" customWidth="1"/>
    <col min="18" max="18" width="15" bestFit="1" customWidth="1"/>
    <col min="19" max="19" width="15.5703125" bestFit="1" customWidth="1"/>
    <col min="20" max="20" width="16.140625" bestFit="1" customWidth="1"/>
    <col min="21" max="21" width="13.28515625" customWidth="1"/>
    <col min="22" max="22" width="12.140625" customWidth="1"/>
    <col min="23" max="23" width="14.140625" customWidth="1"/>
    <col min="25" max="25" width="13.7109375" customWidth="1"/>
    <col min="26" max="26" width="12" customWidth="1"/>
    <col min="27" max="27" width="10.28515625" customWidth="1"/>
  </cols>
  <sheetData>
    <row r="1" spans="1:28" ht="15.75" x14ac:dyDescent="0.25">
      <c r="A1" s="174" t="s">
        <v>1343</v>
      </c>
    </row>
    <row r="2" spans="1:28" x14ac:dyDescent="0.2">
      <c r="A2" s="149"/>
      <c r="B2" s="149"/>
      <c r="C2" s="149"/>
      <c r="D2" s="149"/>
      <c r="E2" s="149"/>
      <c r="F2" s="149"/>
      <c r="G2" s="149"/>
      <c r="H2" s="151"/>
      <c r="I2" s="149"/>
      <c r="J2" s="149"/>
      <c r="K2" s="156"/>
      <c r="L2" s="149"/>
      <c r="M2" s="156"/>
      <c r="N2" s="158" t="s">
        <v>1255</v>
      </c>
      <c r="O2" s="159"/>
      <c r="P2" s="159"/>
      <c r="Q2" s="159"/>
      <c r="R2" s="159"/>
      <c r="S2" s="159"/>
      <c r="T2" s="158" t="s">
        <v>1256</v>
      </c>
      <c r="U2" s="159"/>
      <c r="V2" s="159"/>
      <c r="W2" s="159"/>
      <c r="X2" s="159"/>
      <c r="Y2" s="159"/>
      <c r="Z2" s="158" t="s">
        <v>1258</v>
      </c>
      <c r="AA2" s="159"/>
      <c r="AB2" s="159"/>
    </row>
    <row r="3" spans="1:28" ht="69" customHeight="1" x14ac:dyDescent="0.2">
      <c r="A3" s="213" t="s">
        <v>31</v>
      </c>
      <c r="B3" s="213" t="s">
        <v>18</v>
      </c>
      <c r="C3" s="213" t="s">
        <v>1300</v>
      </c>
      <c r="D3" s="213" t="s">
        <v>44</v>
      </c>
      <c r="E3" s="213" t="s">
        <v>45</v>
      </c>
      <c r="F3" s="213" t="s">
        <v>48</v>
      </c>
      <c r="G3" s="213" t="s">
        <v>51</v>
      </c>
      <c r="H3" s="213" t="s">
        <v>52</v>
      </c>
      <c r="I3" s="150" t="s">
        <v>23</v>
      </c>
      <c r="J3" s="150" t="s">
        <v>423</v>
      </c>
      <c r="K3" s="157" t="s">
        <v>14</v>
      </c>
      <c r="L3" s="150" t="s">
        <v>15</v>
      </c>
      <c r="M3" s="157" t="s">
        <v>422</v>
      </c>
      <c r="N3" s="160" t="s">
        <v>1246</v>
      </c>
      <c r="O3" s="161" t="s">
        <v>1247</v>
      </c>
      <c r="P3" s="161" t="s">
        <v>1248</v>
      </c>
      <c r="Q3" s="161" t="s">
        <v>1249</v>
      </c>
      <c r="R3" s="161" t="s">
        <v>1250</v>
      </c>
      <c r="S3" s="161" t="s">
        <v>1251</v>
      </c>
      <c r="T3" s="161" t="s">
        <v>1326</v>
      </c>
      <c r="U3" s="161" t="s">
        <v>1252</v>
      </c>
      <c r="V3" s="161" t="s">
        <v>1325</v>
      </c>
      <c r="W3" s="161" t="s">
        <v>1319</v>
      </c>
      <c r="X3" s="161" t="s">
        <v>1327</v>
      </c>
      <c r="Y3" s="161" t="s">
        <v>1253</v>
      </c>
      <c r="Z3" s="161" t="s">
        <v>1264</v>
      </c>
      <c r="AA3" s="161" t="s">
        <v>1265</v>
      </c>
      <c r="AB3" s="161" t="s">
        <v>1257</v>
      </c>
    </row>
    <row r="4" spans="1:28" x14ac:dyDescent="0.2">
      <c r="A4" s="110" t="s">
        <v>20</v>
      </c>
      <c r="B4" s="110" t="s">
        <v>35</v>
      </c>
      <c r="C4" s="110" t="s">
        <v>1302</v>
      </c>
      <c r="D4" s="113">
        <v>45201</v>
      </c>
      <c r="E4" s="110" t="s">
        <v>46</v>
      </c>
      <c r="F4" s="110" t="s">
        <v>49</v>
      </c>
      <c r="G4" s="110" t="s">
        <v>20</v>
      </c>
      <c r="H4" s="111" t="s">
        <v>55</v>
      </c>
      <c r="I4" s="110" t="s">
        <v>56</v>
      </c>
      <c r="J4" s="114" t="s">
        <v>57</v>
      </c>
      <c r="K4" s="114">
        <v>4.7299999999999998E-3</v>
      </c>
      <c r="L4" s="114" t="s">
        <v>424</v>
      </c>
      <c r="M4" s="114" t="b">
        <f t="shared" ref="M4:M35" si="0">NOT(OR(LEFT(J4,1)="&lt;", J4 = "---"))</f>
        <v>0</v>
      </c>
      <c r="N4">
        <v>4</v>
      </c>
      <c r="O4">
        <v>550</v>
      </c>
      <c r="P4">
        <v>40</v>
      </c>
      <c r="Q4">
        <v>540</v>
      </c>
      <c r="R4">
        <v>1100</v>
      </c>
      <c r="S4">
        <v>540</v>
      </c>
      <c r="T4" s="152" t="s">
        <v>582</v>
      </c>
      <c r="U4" s="152" t="s">
        <v>582</v>
      </c>
      <c r="V4" s="152" t="s">
        <v>582</v>
      </c>
      <c r="W4" s="152" t="s">
        <v>582</v>
      </c>
      <c r="X4" s="152" t="s">
        <v>582</v>
      </c>
      <c r="Y4" s="152" t="s">
        <v>582</v>
      </c>
      <c r="Z4" s="147" t="s">
        <v>1254</v>
      </c>
      <c r="AA4" s="147" t="s">
        <v>1254</v>
      </c>
      <c r="AB4" t="b">
        <v>0</v>
      </c>
    </row>
    <row r="5" spans="1:28" x14ac:dyDescent="0.2">
      <c r="A5" s="110" t="s">
        <v>20</v>
      </c>
      <c r="B5" s="110" t="s">
        <v>35</v>
      </c>
      <c r="C5" s="110" t="s">
        <v>1302</v>
      </c>
      <c r="D5" s="113">
        <v>45201</v>
      </c>
      <c r="E5" s="110" t="s">
        <v>46</v>
      </c>
      <c r="F5" s="110" t="s">
        <v>49</v>
      </c>
      <c r="G5" s="110" t="s">
        <v>20</v>
      </c>
      <c r="H5" s="111" t="s">
        <v>0</v>
      </c>
      <c r="I5" s="110" t="s">
        <v>56</v>
      </c>
      <c r="J5" s="114" t="s">
        <v>66</v>
      </c>
      <c r="K5" s="114">
        <v>6.1200000000000002E-4</v>
      </c>
      <c r="L5" s="114" t="s">
        <v>424</v>
      </c>
      <c r="M5" s="114" t="b">
        <f t="shared" si="0"/>
        <v>0</v>
      </c>
      <c r="N5">
        <v>37</v>
      </c>
      <c r="O5">
        <v>3000</v>
      </c>
      <c r="P5">
        <v>380</v>
      </c>
      <c r="Q5">
        <v>1200</v>
      </c>
      <c r="R5">
        <v>11000</v>
      </c>
      <c r="S5">
        <v>1200</v>
      </c>
      <c r="T5" s="152" t="s">
        <v>582</v>
      </c>
      <c r="U5" s="152" t="s">
        <v>582</v>
      </c>
      <c r="V5" s="152" t="s">
        <v>582</v>
      </c>
      <c r="W5" s="152" t="s">
        <v>582</v>
      </c>
      <c r="X5" s="152" t="s">
        <v>582</v>
      </c>
      <c r="Y5" s="152" t="s">
        <v>582</v>
      </c>
      <c r="Z5" s="147" t="s">
        <v>1254</v>
      </c>
      <c r="AA5" s="147" t="s">
        <v>1254</v>
      </c>
      <c r="AB5" t="b">
        <v>0</v>
      </c>
    </row>
    <row r="6" spans="1:28" x14ac:dyDescent="0.2">
      <c r="A6" s="110" t="s">
        <v>20</v>
      </c>
      <c r="B6" s="110" t="s">
        <v>35</v>
      </c>
      <c r="C6" s="110" t="s">
        <v>1302</v>
      </c>
      <c r="D6" s="113">
        <v>45201</v>
      </c>
      <c r="E6" s="110" t="s">
        <v>46</v>
      </c>
      <c r="F6" s="110" t="s">
        <v>49</v>
      </c>
      <c r="G6" s="110" t="s">
        <v>20</v>
      </c>
      <c r="H6" s="111" t="s">
        <v>72</v>
      </c>
      <c r="I6" s="110" t="s">
        <v>56</v>
      </c>
      <c r="J6" s="114" t="s">
        <v>73</v>
      </c>
      <c r="K6" s="114">
        <v>9.5E-4</v>
      </c>
      <c r="L6" s="114" t="s">
        <v>424</v>
      </c>
      <c r="M6" s="114" t="b">
        <f t="shared" si="0"/>
        <v>0</v>
      </c>
      <c r="N6">
        <v>15</v>
      </c>
      <c r="O6">
        <v>23000</v>
      </c>
      <c r="P6">
        <v>230</v>
      </c>
      <c r="Q6">
        <v>7100</v>
      </c>
      <c r="R6">
        <v>6300</v>
      </c>
      <c r="S6">
        <v>7100</v>
      </c>
      <c r="T6" s="152" t="s">
        <v>582</v>
      </c>
      <c r="U6" s="152" t="s">
        <v>582</v>
      </c>
      <c r="V6" s="152" t="s">
        <v>582</v>
      </c>
      <c r="W6" s="152" t="s">
        <v>582</v>
      </c>
      <c r="X6" s="152" t="s">
        <v>582</v>
      </c>
      <c r="Y6" s="152" t="s">
        <v>582</v>
      </c>
      <c r="Z6" s="147" t="s">
        <v>1254</v>
      </c>
      <c r="AA6" s="147" t="s">
        <v>1254</v>
      </c>
      <c r="AB6" t="b">
        <v>0</v>
      </c>
    </row>
    <row r="7" spans="1:28" x14ac:dyDescent="0.2">
      <c r="A7" s="110" t="s">
        <v>20</v>
      </c>
      <c r="B7" s="110" t="s">
        <v>35</v>
      </c>
      <c r="C7" s="110" t="s">
        <v>1302</v>
      </c>
      <c r="D7" s="113">
        <v>45201</v>
      </c>
      <c r="E7" s="110" t="s">
        <v>46</v>
      </c>
      <c r="F7" s="110" t="s">
        <v>49</v>
      </c>
      <c r="G7" s="110" t="s">
        <v>20</v>
      </c>
      <c r="H7" s="111" t="s">
        <v>82</v>
      </c>
      <c r="I7" s="110" t="s">
        <v>56</v>
      </c>
      <c r="J7" s="114" t="s">
        <v>83</v>
      </c>
      <c r="K7" s="114">
        <v>1.5299999999999999E-3</v>
      </c>
      <c r="L7" s="114" t="s">
        <v>424</v>
      </c>
      <c r="M7" s="114" t="b">
        <f t="shared" si="0"/>
        <v>0</v>
      </c>
      <c r="N7">
        <v>260</v>
      </c>
      <c r="O7">
        <v>23000</v>
      </c>
      <c r="P7">
        <v>2700</v>
      </c>
      <c r="Q7">
        <v>7100</v>
      </c>
      <c r="R7">
        <v>74000</v>
      </c>
      <c r="S7">
        <v>7100</v>
      </c>
      <c r="T7" s="152" t="s">
        <v>582</v>
      </c>
      <c r="U7" s="152" t="s">
        <v>582</v>
      </c>
      <c r="V7" s="152" t="s">
        <v>582</v>
      </c>
      <c r="W7" s="152" t="s">
        <v>582</v>
      </c>
      <c r="X7" s="152" t="s">
        <v>582</v>
      </c>
      <c r="Y7" s="152" t="s">
        <v>582</v>
      </c>
      <c r="Z7" s="147" t="s">
        <v>1254</v>
      </c>
      <c r="AA7" s="147" t="s">
        <v>1254</v>
      </c>
      <c r="AB7" t="b">
        <v>0</v>
      </c>
    </row>
    <row r="8" spans="1:28" x14ac:dyDescent="0.2">
      <c r="A8" s="110" t="s">
        <v>20</v>
      </c>
      <c r="B8" s="110" t="s">
        <v>35</v>
      </c>
      <c r="C8" s="110" t="s">
        <v>1302</v>
      </c>
      <c r="D8" s="113">
        <v>45201</v>
      </c>
      <c r="E8" s="110" t="s">
        <v>46</v>
      </c>
      <c r="F8" s="110" t="s">
        <v>49</v>
      </c>
      <c r="G8" s="110" t="s">
        <v>20</v>
      </c>
      <c r="H8" s="111" t="s">
        <v>86</v>
      </c>
      <c r="I8" s="110" t="s">
        <v>87</v>
      </c>
      <c r="J8" s="114" t="s">
        <v>88</v>
      </c>
      <c r="K8" s="114">
        <v>2.5799999999999998E-3</v>
      </c>
      <c r="L8" s="114" t="s">
        <v>424</v>
      </c>
      <c r="M8" s="114" t="b">
        <f t="shared" si="0"/>
        <v>0</v>
      </c>
      <c r="N8" t="s">
        <v>582</v>
      </c>
      <c r="O8">
        <v>750</v>
      </c>
      <c r="P8" t="s">
        <v>582</v>
      </c>
      <c r="Q8">
        <v>370</v>
      </c>
      <c r="R8" t="s">
        <v>582</v>
      </c>
      <c r="S8">
        <v>370</v>
      </c>
      <c r="T8" s="152" t="s">
        <v>582</v>
      </c>
      <c r="U8" s="152" t="s">
        <v>582</v>
      </c>
      <c r="V8" s="152" t="s">
        <v>582</v>
      </c>
      <c r="W8" s="152" t="s">
        <v>582</v>
      </c>
      <c r="X8" s="152" t="s">
        <v>582</v>
      </c>
      <c r="Y8" s="152" t="s">
        <v>582</v>
      </c>
      <c r="Z8" s="147" t="s">
        <v>1254</v>
      </c>
      <c r="AA8" s="147" t="s">
        <v>1254</v>
      </c>
      <c r="AB8" t="b">
        <v>0</v>
      </c>
    </row>
    <row r="9" spans="1:28" x14ac:dyDescent="0.2">
      <c r="A9" s="110" t="s">
        <v>20</v>
      </c>
      <c r="B9" s="110" t="s">
        <v>35</v>
      </c>
      <c r="C9" s="110" t="s">
        <v>1302</v>
      </c>
      <c r="D9" s="113">
        <v>45201</v>
      </c>
      <c r="E9" s="110" t="s">
        <v>46</v>
      </c>
      <c r="F9" s="110" t="s">
        <v>49</v>
      </c>
      <c r="G9" s="110" t="s">
        <v>20</v>
      </c>
      <c r="H9" s="111" t="s">
        <v>97</v>
      </c>
      <c r="I9" s="110" t="s">
        <v>56</v>
      </c>
      <c r="J9" s="114" t="s">
        <v>98</v>
      </c>
      <c r="K9" s="114">
        <v>1.1800000000000001E-3</v>
      </c>
      <c r="L9" s="114" t="s">
        <v>424</v>
      </c>
      <c r="M9" s="114" t="b">
        <f t="shared" si="0"/>
        <v>0</v>
      </c>
      <c r="N9">
        <v>34</v>
      </c>
      <c r="O9">
        <v>4000</v>
      </c>
      <c r="P9">
        <v>320</v>
      </c>
      <c r="Q9">
        <v>1300</v>
      </c>
      <c r="R9">
        <v>8900</v>
      </c>
      <c r="S9">
        <v>1300</v>
      </c>
      <c r="T9" s="152" t="s">
        <v>582</v>
      </c>
      <c r="U9" s="152" t="s">
        <v>582</v>
      </c>
      <c r="V9" s="152" t="s">
        <v>582</v>
      </c>
      <c r="W9" s="152" t="s">
        <v>582</v>
      </c>
      <c r="X9" s="152" t="s">
        <v>582</v>
      </c>
      <c r="Y9" s="152" t="s">
        <v>582</v>
      </c>
      <c r="Z9" s="147" t="s">
        <v>1254</v>
      </c>
      <c r="AA9" s="147" t="s">
        <v>1254</v>
      </c>
      <c r="AB9" t="b">
        <v>0</v>
      </c>
    </row>
    <row r="10" spans="1:28" x14ac:dyDescent="0.2">
      <c r="A10" s="110" t="s">
        <v>20</v>
      </c>
      <c r="B10" s="110" t="s">
        <v>35</v>
      </c>
      <c r="C10" s="110" t="s">
        <v>1302</v>
      </c>
      <c r="D10" s="113">
        <v>45201</v>
      </c>
      <c r="E10" s="110" t="s">
        <v>46</v>
      </c>
      <c r="F10" s="110" t="s">
        <v>49</v>
      </c>
      <c r="G10" s="110" t="s">
        <v>20</v>
      </c>
      <c r="H10" s="111" t="s">
        <v>101</v>
      </c>
      <c r="I10" s="110" t="s">
        <v>87</v>
      </c>
      <c r="J10" s="114" t="s">
        <v>102</v>
      </c>
      <c r="K10" s="114">
        <v>2.7500000000000002E-4</v>
      </c>
      <c r="L10" s="114" t="s">
        <v>424</v>
      </c>
      <c r="M10" s="114" t="b">
        <f t="shared" si="0"/>
        <v>0</v>
      </c>
      <c r="N10" t="s">
        <v>582</v>
      </c>
      <c r="O10">
        <v>8700</v>
      </c>
      <c r="P10" t="s">
        <v>582</v>
      </c>
      <c r="Q10">
        <v>4700</v>
      </c>
      <c r="R10" t="s">
        <v>582</v>
      </c>
      <c r="S10">
        <v>4700</v>
      </c>
      <c r="T10" s="152" t="s">
        <v>582</v>
      </c>
      <c r="U10" s="152" t="s">
        <v>582</v>
      </c>
      <c r="V10" s="152" t="s">
        <v>582</v>
      </c>
      <c r="W10" s="152" t="s">
        <v>582</v>
      </c>
      <c r="X10" s="152" t="s">
        <v>582</v>
      </c>
      <c r="Y10" s="152" t="s">
        <v>582</v>
      </c>
      <c r="Z10" s="147" t="s">
        <v>1254</v>
      </c>
      <c r="AA10" s="147" t="s">
        <v>1254</v>
      </c>
      <c r="AB10" t="b">
        <v>0</v>
      </c>
    </row>
    <row r="11" spans="1:28" x14ac:dyDescent="0.2">
      <c r="A11" s="110" t="s">
        <v>20</v>
      </c>
      <c r="B11" s="110" t="s">
        <v>35</v>
      </c>
      <c r="C11" s="110" t="s">
        <v>1302</v>
      </c>
      <c r="D11" s="113">
        <v>45201</v>
      </c>
      <c r="E11" s="110" t="s">
        <v>46</v>
      </c>
      <c r="F11" s="110" t="s">
        <v>49</v>
      </c>
      <c r="G11" s="110" t="s">
        <v>20</v>
      </c>
      <c r="H11" s="111" t="s">
        <v>110</v>
      </c>
      <c r="I11" s="110" t="s">
        <v>56</v>
      </c>
      <c r="J11" s="114" t="s">
        <v>111</v>
      </c>
      <c r="K11" s="114">
        <v>8.0199999999999998E-4</v>
      </c>
      <c r="L11" s="114" t="s">
        <v>424</v>
      </c>
      <c r="M11" s="114" t="b">
        <f t="shared" si="0"/>
        <v>0</v>
      </c>
      <c r="N11">
        <v>17</v>
      </c>
      <c r="O11">
        <v>23000</v>
      </c>
      <c r="P11">
        <v>210</v>
      </c>
      <c r="Q11">
        <v>7100</v>
      </c>
      <c r="R11">
        <v>5800</v>
      </c>
      <c r="S11">
        <v>7100</v>
      </c>
      <c r="T11" s="152" t="s">
        <v>582</v>
      </c>
      <c r="U11" s="152" t="s">
        <v>582</v>
      </c>
      <c r="V11" s="152" t="s">
        <v>582</v>
      </c>
      <c r="W11" s="152" t="s">
        <v>582</v>
      </c>
      <c r="X11" s="152" t="s">
        <v>582</v>
      </c>
      <c r="Y11" s="152" t="s">
        <v>582</v>
      </c>
      <c r="Z11" s="147" t="s">
        <v>1254</v>
      </c>
      <c r="AA11" s="147" t="s">
        <v>1254</v>
      </c>
      <c r="AB11" t="b">
        <v>0</v>
      </c>
    </row>
    <row r="12" spans="1:28" x14ac:dyDescent="0.2">
      <c r="A12" s="110" t="s">
        <v>20</v>
      </c>
      <c r="B12" s="110" t="s">
        <v>35</v>
      </c>
      <c r="C12" s="110" t="s">
        <v>1302</v>
      </c>
      <c r="D12" s="113">
        <v>45201</v>
      </c>
      <c r="E12" s="110" t="s">
        <v>46</v>
      </c>
      <c r="F12" s="110" t="s">
        <v>49</v>
      </c>
      <c r="G12" s="110" t="s">
        <v>20</v>
      </c>
      <c r="H12" s="111" t="s">
        <v>114</v>
      </c>
      <c r="I12" s="110" t="s">
        <v>87</v>
      </c>
      <c r="J12" s="114" t="s">
        <v>115</v>
      </c>
      <c r="K12" s="114">
        <v>2.2300000000000002E-3</v>
      </c>
      <c r="L12" s="114" t="s">
        <v>424</v>
      </c>
      <c r="M12" s="114" t="b">
        <f t="shared" si="0"/>
        <v>0</v>
      </c>
      <c r="N12" t="s">
        <v>582</v>
      </c>
      <c r="O12">
        <v>2800000</v>
      </c>
      <c r="P12" t="s">
        <v>582</v>
      </c>
      <c r="Q12">
        <v>2800000</v>
      </c>
      <c r="R12" t="s">
        <v>582</v>
      </c>
      <c r="S12">
        <v>2800000</v>
      </c>
      <c r="T12" s="152" t="s">
        <v>582</v>
      </c>
      <c r="U12" s="152" t="s">
        <v>582</v>
      </c>
      <c r="V12" s="152" t="s">
        <v>582</v>
      </c>
      <c r="W12" s="152" t="s">
        <v>582</v>
      </c>
      <c r="X12" s="152" t="s">
        <v>582</v>
      </c>
      <c r="Y12" s="152" t="s">
        <v>582</v>
      </c>
      <c r="Z12" s="147" t="s">
        <v>1254</v>
      </c>
      <c r="AA12" s="147" t="s">
        <v>1254</v>
      </c>
      <c r="AB12" t="b">
        <v>0</v>
      </c>
    </row>
    <row r="13" spans="1:28" x14ac:dyDescent="0.2">
      <c r="A13" s="110" t="s">
        <v>20</v>
      </c>
      <c r="B13" s="110" t="s">
        <v>35</v>
      </c>
      <c r="C13" s="110" t="s">
        <v>1302</v>
      </c>
      <c r="D13" s="113">
        <v>45201</v>
      </c>
      <c r="E13" s="110" t="s">
        <v>46</v>
      </c>
      <c r="F13" s="110" t="s">
        <v>49</v>
      </c>
      <c r="G13" s="110" t="s">
        <v>20</v>
      </c>
      <c r="H13" s="111" t="s">
        <v>118</v>
      </c>
      <c r="I13" s="110" t="s">
        <v>56</v>
      </c>
      <c r="J13" s="114" t="s">
        <v>119</v>
      </c>
      <c r="K13" s="114">
        <v>1.3500000000000001E-3</v>
      </c>
      <c r="L13" s="114" t="s">
        <v>424</v>
      </c>
      <c r="M13" s="114" t="b">
        <f t="shared" si="0"/>
        <v>0</v>
      </c>
      <c r="N13">
        <v>26</v>
      </c>
      <c r="O13">
        <v>8200</v>
      </c>
      <c r="P13">
        <v>410</v>
      </c>
      <c r="Q13">
        <v>3100</v>
      </c>
      <c r="R13">
        <v>11000</v>
      </c>
      <c r="S13">
        <v>3100</v>
      </c>
      <c r="T13" s="152" t="s">
        <v>582</v>
      </c>
      <c r="U13" s="152" t="s">
        <v>582</v>
      </c>
      <c r="V13" s="152" t="s">
        <v>582</v>
      </c>
      <c r="W13" s="152" t="s">
        <v>582</v>
      </c>
      <c r="X13" s="152" t="s">
        <v>582</v>
      </c>
      <c r="Y13" s="152" t="s">
        <v>582</v>
      </c>
      <c r="Z13" s="147" t="s">
        <v>1254</v>
      </c>
      <c r="AA13" s="147" t="s">
        <v>1254</v>
      </c>
      <c r="AB13" t="b">
        <v>0</v>
      </c>
    </row>
    <row r="14" spans="1:28" x14ac:dyDescent="0.2">
      <c r="A14" s="110" t="s">
        <v>20</v>
      </c>
      <c r="B14" s="110" t="s">
        <v>35</v>
      </c>
      <c r="C14" s="110" t="s">
        <v>1302</v>
      </c>
      <c r="D14" s="113">
        <v>45201</v>
      </c>
      <c r="E14" s="110" t="s">
        <v>46</v>
      </c>
      <c r="F14" s="110" t="s">
        <v>49</v>
      </c>
      <c r="G14" s="110" t="s">
        <v>20</v>
      </c>
      <c r="H14" s="111" t="s">
        <v>121</v>
      </c>
      <c r="I14" s="110" t="s">
        <v>87</v>
      </c>
      <c r="J14" s="114" t="s">
        <v>122</v>
      </c>
      <c r="K14" s="114">
        <v>5.7000000000000002E-3</v>
      </c>
      <c r="L14" s="114" t="s">
        <v>424</v>
      </c>
      <c r="M14" s="114" t="b">
        <f t="shared" si="0"/>
        <v>0</v>
      </c>
      <c r="N14" t="s">
        <v>582</v>
      </c>
      <c r="O14">
        <v>25000</v>
      </c>
      <c r="P14" t="s">
        <v>582</v>
      </c>
      <c r="Q14">
        <v>25000</v>
      </c>
      <c r="R14" t="s">
        <v>582</v>
      </c>
      <c r="S14">
        <v>25000</v>
      </c>
      <c r="T14" s="152" t="s">
        <v>582</v>
      </c>
      <c r="U14" s="152" t="s">
        <v>582</v>
      </c>
      <c r="V14" s="152" t="s">
        <v>582</v>
      </c>
      <c r="W14" s="152" t="s">
        <v>582</v>
      </c>
      <c r="X14" s="152" t="s">
        <v>582</v>
      </c>
      <c r="Y14" s="152" t="s">
        <v>582</v>
      </c>
      <c r="Z14" s="147" t="s">
        <v>1254</v>
      </c>
      <c r="AA14" s="147" t="s">
        <v>1254</v>
      </c>
      <c r="AB14" t="b">
        <v>0</v>
      </c>
    </row>
    <row r="15" spans="1:28" x14ac:dyDescent="0.2">
      <c r="A15" s="110" t="s">
        <v>20</v>
      </c>
      <c r="B15" s="110" t="s">
        <v>35</v>
      </c>
      <c r="C15" s="110" t="s">
        <v>1302</v>
      </c>
      <c r="D15" s="113">
        <v>45201</v>
      </c>
      <c r="E15" s="110" t="s">
        <v>46</v>
      </c>
      <c r="F15" s="110" t="s">
        <v>49</v>
      </c>
      <c r="G15" s="110" t="s">
        <v>20</v>
      </c>
      <c r="H15" s="111" t="s">
        <v>2</v>
      </c>
      <c r="I15" s="110" t="s">
        <v>87</v>
      </c>
      <c r="J15" s="114" t="s">
        <v>131</v>
      </c>
      <c r="K15" s="114">
        <v>5.5699999999999999E-4</v>
      </c>
      <c r="L15" s="114" t="s">
        <v>424</v>
      </c>
      <c r="M15" s="114" t="b">
        <f t="shared" si="0"/>
        <v>0</v>
      </c>
      <c r="N15" t="s">
        <v>582</v>
      </c>
      <c r="O15">
        <v>36000</v>
      </c>
      <c r="P15" t="s">
        <v>582</v>
      </c>
      <c r="Q15">
        <v>20000</v>
      </c>
      <c r="R15" t="s">
        <v>582</v>
      </c>
      <c r="S15">
        <v>20000</v>
      </c>
      <c r="T15" s="152" t="s">
        <v>582</v>
      </c>
      <c r="U15" s="152" t="s">
        <v>582</v>
      </c>
      <c r="V15" s="152" t="s">
        <v>582</v>
      </c>
      <c r="W15" s="152" t="s">
        <v>582</v>
      </c>
      <c r="X15" s="152" t="s">
        <v>582</v>
      </c>
      <c r="Y15" s="152" t="s">
        <v>582</v>
      </c>
      <c r="Z15" s="147" t="s">
        <v>1254</v>
      </c>
      <c r="AA15" s="147" t="s">
        <v>1254</v>
      </c>
      <c r="AB15" t="b">
        <v>0</v>
      </c>
    </row>
    <row r="16" spans="1:28" x14ac:dyDescent="0.2">
      <c r="A16" s="110" t="s">
        <v>20</v>
      </c>
      <c r="B16" s="110" t="s">
        <v>35</v>
      </c>
      <c r="C16" s="110" t="s">
        <v>1302</v>
      </c>
      <c r="D16" s="113">
        <v>45201</v>
      </c>
      <c r="E16" s="110" t="s">
        <v>46</v>
      </c>
      <c r="F16" s="110" t="s">
        <v>49</v>
      </c>
      <c r="G16" s="110" t="s">
        <v>20</v>
      </c>
      <c r="H16" s="111" t="s">
        <v>3</v>
      </c>
      <c r="I16" s="110" t="s">
        <v>56</v>
      </c>
      <c r="J16" s="114" t="s">
        <v>133</v>
      </c>
      <c r="K16" s="114">
        <v>9.1699999999999995E-4</v>
      </c>
      <c r="L16" s="114" t="s">
        <v>424</v>
      </c>
      <c r="M16" s="114" t="b">
        <f t="shared" si="0"/>
        <v>0</v>
      </c>
      <c r="N16">
        <v>64</v>
      </c>
      <c r="O16">
        <v>60000</v>
      </c>
      <c r="P16">
        <v>1300</v>
      </c>
      <c r="Q16">
        <v>22000</v>
      </c>
      <c r="R16">
        <v>36000</v>
      </c>
      <c r="S16">
        <v>22000</v>
      </c>
      <c r="T16" s="152" t="s">
        <v>582</v>
      </c>
      <c r="U16" s="152" t="s">
        <v>582</v>
      </c>
      <c r="V16" s="152" t="s">
        <v>582</v>
      </c>
      <c r="W16" s="152" t="s">
        <v>582</v>
      </c>
      <c r="X16" s="152" t="s">
        <v>582</v>
      </c>
      <c r="Y16" s="152" t="s">
        <v>582</v>
      </c>
      <c r="Z16" s="147" t="s">
        <v>1254</v>
      </c>
      <c r="AA16" s="147" t="s">
        <v>1254</v>
      </c>
      <c r="AB16" t="b">
        <v>0</v>
      </c>
    </row>
    <row r="17" spans="1:28" x14ac:dyDescent="0.2">
      <c r="A17" s="110" t="s">
        <v>20</v>
      </c>
      <c r="B17" s="110" t="s">
        <v>35</v>
      </c>
      <c r="C17" s="110" t="s">
        <v>1302</v>
      </c>
      <c r="D17" s="113">
        <v>45201</v>
      </c>
      <c r="E17" s="110" t="s">
        <v>46</v>
      </c>
      <c r="F17" s="110" t="s">
        <v>49</v>
      </c>
      <c r="G17" s="110" t="s">
        <v>20</v>
      </c>
      <c r="H17" s="111" t="s">
        <v>135</v>
      </c>
      <c r="I17" s="110" t="s">
        <v>56</v>
      </c>
      <c r="J17" s="114" t="s">
        <v>136</v>
      </c>
      <c r="K17" s="114">
        <v>6.4300000000000002E-4</v>
      </c>
      <c r="L17" s="114" t="s">
        <v>424</v>
      </c>
      <c r="M17" s="114" t="b">
        <f t="shared" si="0"/>
        <v>0</v>
      </c>
      <c r="N17">
        <v>260</v>
      </c>
      <c r="O17">
        <v>230000</v>
      </c>
      <c r="P17">
        <v>3200</v>
      </c>
      <c r="Q17">
        <v>71000</v>
      </c>
      <c r="R17">
        <v>89000</v>
      </c>
      <c r="S17">
        <v>71000</v>
      </c>
      <c r="T17" s="152" t="s">
        <v>582</v>
      </c>
      <c r="U17" s="152" t="s">
        <v>582</v>
      </c>
      <c r="V17" s="152" t="s">
        <v>582</v>
      </c>
      <c r="W17" s="152" t="s">
        <v>582</v>
      </c>
      <c r="X17" s="152" t="s">
        <v>582</v>
      </c>
      <c r="Y17" s="152" t="s">
        <v>582</v>
      </c>
      <c r="Z17" s="147" t="s">
        <v>1254</v>
      </c>
      <c r="AA17" s="147" t="s">
        <v>1254</v>
      </c>
      <c r="AB17" t="b">
        <v>0</v>
      </c>
    </row>
    <row r="18" spans="1:28" x14ac:dyDescent="0.2">
      <c r="A18" s="110" t="s">
        <v>20</v>
      </c>
      <c r="B18" s="110" t="s">
        <v>35</v>
      </c>
      <c r="C18" s="110" t="s">
        <v>1302</v>
      </c>
      <c r="D18" s="113">
        <v>45201</v>
      </c>
      <c r="E18" s="110" t="s">
        <v>46</v>
      </c>
      <c r="F18" s="110" t="s">
        <v>49</v>
      </c>
      <c r="G18" s="110" t="s">
        <v>20</v>
      </c>
      <c r="H18" s="111" t="s">
        <v>140</v>
      </c>
      <c r="I18" s="110" t="s">
        <v>87</v>
      </c>
      <c r="J18" s="114" t="s">
        <v>141</v>
      </c>
      <c r="K18" s="114">
        <v>7.94E-4</v>
      </c>
      <c r="L18" s="114" t="s">
        <v>424</v>
      </c>
      <c r="M18" s="114" t="b">
        <f t="shared" si="0"/>
        <v>0</v>
      </c>
      <c r="N18" t="s">
        <v>582</v>
      </c>
      <c r="O18">
        <v>29000</v>
      </c>
      <c r="P18" t="s">
        <v>582</v>
      </c>
      <c r="Q18">
        <v>13000</v>
      </c>
      <c r="R18" t="s">
        <v>582</v>
      </c>
      <c r="S18">
        <v>13000</v>
      </c>
      <c r="T18" s="152" t="s">
        <v>582</v>
      </c>
      <c r="U18" s="152" t="s">
        <v>582</v>
      </c>
      <c r="V18" s="152" t="s">
        <v>582</v>
      </c>
      <c r="W18" s="152" t="s">
        <v>582</v>
      </c>
      <c r="X18" s="152" t="s">
        <v>582</v>
      </c>
      <c r="Y18" s="152" t="s">
        <v>582</v>
      </c>
      <c r="Z18" s="147" t="s">
        <v>1254</v>
      </c>
      <c r="AA18" s="147" t="s">
        <v>1254</v>
      </c>
      <c r="AB18" t="b">
        <v>0</v>
      </c>
    </row>
    <row r="19" spans="1:28" x14ac:dyDescent="0.2">
      <c r="A19" s="110" t="s">
        <v>20</v>
      </c>
      <c r="B19" s="110" t="s">
        <v>35</v>
      </c>
      <c r="C19" s="110" t="s">
        <v>1302</v>
      </c>
      <c r="D19" s="113">
        <v>45201</v>
      </c>
      <c r="E19" s="110" t="s">
        <v>46</v>
      </c>
      <c r="F19" s="110" t="s">
        <v>49</v>
      </c>
      <c r="G19" s="110" t="s">
        <v>20</v>
      </c>
      <c r="H19" s="111" t="s">
        <v>5</v>
      </c>
      <c r="I19" s="110" t="s">
        <v>87</v>
      </c>
      <c r="J19" s="114" t="s">
        <v>144</v>
      </c>
      <c r="K19" s="114">
        <v>9.6199999999999996E-4</v>
      </c>
      <c r="L19" s="114" t="s">
        <v>424</v>
      </c>
      <c r="M19" s="114" t="b">
        <f t="shared" si="0"/>
        <v>0</v>
      </c>
      <c r="N19" t="s">
        <v>582</v>
      </c>
      <c r="O19">
        <v>2300</v>
      </c>
      <c r="P19" t="s">
        <v>582</v>
      </c>
      <c r="Q19">
        <v>710</v>
      </c>
      <c r="R19" t="s">
        <v>582</v>
      </c>
      <c r="S19">
        <v>710</v>
      </c>
      <c r="T19" s="152" t="s">
        <v>582</v>
      </c>
      <c r="U19" s="152" t="s">
        <v>582</v>
      </c>
      <c r="V19" s="152" t="s">
        <v>582</v>
      </c>
      <c r="W19" s="152" t="s">
        <v>582</v>
      </c>
      <c r="X19" s="152" t="s">
        <v>582</v>
      </c>
      <c r="Y19" s="152" t="s">
        <v>582</v>
      </c>
      <c r="Z19" s="147" t="s">
        <v>1254</v>
      </c>
      <c r="AA19" s="147" t="s">
        <v>1254</v>
      </c>
      <c r="AB19" t="b">
        <v>0</v>
      </c>
    </row>
    <row r="20" spans="1:28" x14ac:dyDescent="0.2">
      <c r="A20" s="110" t="s">
        <v>20</v>
      </c>
      <c r="B20" s="110" t="s">
        <v>35</v>
      </c>
      <c r="C20" s="110" t="s">
        <v>1302</v>
      </c>
      <c r="D20" s="113">
        <v>45201</v>
      </c>
      <c r="E20" s="110" t="s">
        <v>46</v>
      </c>
      <c r="F20" s="110" t="s">
        <v>49</v>
      </c>
      <c r="G20" s="110" t="s">
        <v>20</v>
      </c>
      <c r="H20" s="111" t="s">
        <v>147</v>
      </c>
      <c r="I20" s="110" t="s">
        <v>87</v>
      </c>
      <c r="J20" s="114" t="s">
        <v>99</v>
      </c>
      <c r="K20" s="114">
        <v>1.3600000000000001E-3</v>
      </c>
      <c r="L20" s="114" t="s">
        <v>424</v>
      </c>
      <c r="M20" s="114" t="b">
        <f t="shared" si="0"/>
        <v>0</v>
      </c>
      <c r="N20" t="s">
        <v>582</v>
      </c>
      <c r="O20">
        <v>23000</v>
      </c>
      <c r="P20" t="s">
        <v>582</v>
      </c>
      <c r="Q20">
        <v>7100</v>
      </c>
      <c r="R20" t="s">
        <v>582</v>
      </c>
      <c r="S20">
        <v>7100</v>
      </c>
      <c r="T20" s="152" t="s">
        <v>582</v>
      </c>
      <c r="U20" s="152" t="s">
        <v>582</v>
      </c>
      <c r="V20" s="152" t="s">
        <v>582</v>
      </c>
      <c r="W20" s="152" t="s">
        <v>582</v>
      </c>
      <c r="X20" s="152" t="s">
        <v>582</v>
      </c>
      <c r="Y20" s="152" t="s">
        <v>582</v>
      </c>
      <c r="Z20" s="147" t="s">
        <v>1254</v>
      </c>
      <c r="AA20" s="147" t="s">
        <v>1254</v>
      </c>
      <c r="AB20" t="b">
        <v>0</v>
      </c>
    </row>
    <row r="21" spans="1:28" x14ac:dyDescent="0.2">
      <c r="A21" s="110" t="s">
        <v>20</v>
      </c>
      <c r="B21" s="110" t="s">
        <v>35</v>
      </c>
      <c r="C21" s="110" t="s">
        <v>1302</v>
      </c>
      <c r="D21" s="113">
        <v>45201</v>
      </c>
      <c r="E21" s="110" t="s">
        <v>46</v>
      </c>
      <c r="F21" s="110" t="s">
        <v>49</v>
      </c>
      <c r="G21" s="110" t="s">
        <v>20</v>
      </c>
      <c r="H21" s="111" t="s">
        <v>150</v>
      </c>
      <c r="I21" s="110" t="s">
        <v>56</v>
      </c>
      <c r="J21" s="114" t="s">
        <v>151</v>
      </c>
      <c r="K21" s="114">
        <v>8.6999999999999994E-3</v>
      </c>
      <c r="L21" s="114" t="s">
        <v>424</v>
      </c>
      <c r="M21" s="114" t="b">
        <f t="shared" si="0"/>
        <v>0</v>
      </c>
      <c r="N21">
        <v>1600</v>
      </c>
      <c r="O21">
        <v>6700</v>
      </c>
      <c r="P21">
        <v>12000</v>
      </c>
      <c r="Q21">
        <v>2100</v>
      </c>
      <c r="R21">
        <v>340000</v>
      </c>
      <c r="S21">
        <v>2100</v>
      </c>
      <c r="T21" s="152" t="s">
        <v>582</v>
      </c>
      <c r="U21" s="152" t="s">
        <v>582</v>
      </c>
      <c r="V21" s="152" t="s">
        <v>582</v>
      </c>
      <c r="W21" s="152" t="s">
        <v>582</v>
      </c>
      <c r="X21" s="152" t="s">
        <v>582</v>
      </c>
      <c r="Y21" s="152" t="s">
        <v>582</v>
      </c>
      <c r="Z21" s="147" t="s">
        <v>1254</v>
      </c>
      <c r="AA21" s="147" t="s">
        <v>1254</v>
      </c>
      <c r="AB21" t="b">
        <v>0</v>
      </c>
    </row>
    <row r="22" spans="1:28" x14ac:dyDescent="0.2">
      <c r="A22" s="110" t="s">
        <v>20</v>
      </c>
      <c r="B22" s="110" t="s">
        <v>35</v>
      </c>
      <c r="C22" s="110" t="s">
        <v>1302</v>
      </c>
      <c r="D22" s="113">
        <v>45201</v>
      </c>
      <c r="E22" s="110" t="s">
        <v>46</v>
      </c>
      <c r="F22" s="110" t="s">
        <v>49</v>
      </c>
      <c r="G22" s="110" t="s">
        <v>20</v>
      </c>
      <c r="H22" s="111" t="s">
        <v>154</v>
      </c>
      <c r="I22" s="110" t="s">
        <v>56</v>
      </c>
      <c r="J22" s="114" t="s">
        <v>155</v>
      </c>
      <c r="K22" s="114">
        <v>8.4900000000000004E-4</v>
      </c>
      <c r="L22" s="114" t="s">
        <v>424</v>
      </c>
      <c r="M22" s="114" t="b">
        <f t="shared" si="0"/>
        <v>0</v>
      </c>
      <c r="N22">
        <v>0.73</v>
      </c>
      <c r="O22">
        <v>2000</v>
      </c>
      <c r="P22">
        <v>9</v>
      </c>
      <c r="Q22">
        <v>1400</v>
      </c>
      <c r="R22">
        <v>250</v>
      </c>
      <c r="S22">
        <v>1400</v>
      </c>
      <c r="T22" s="152" t="s">
        <v>582</v>
      </c>
      <c r="U22" s="152" t="s">
        <v>582</v>
      </c>
      <c r="V22" s="152" t="s">
        <v>582</v>
      </c>
      <c r="W22" s="152" t="s">
        <v>582</v>
      </c>
      <c r="X22" s="152" t="s">
        <v>582</v>
      </c>
      <c r="Y22" s="152" t="s">
        <v>582</v>
      </c>
      <c r="Z22" s="147" t="s">
        <v>1254</v>
      </c>
      <c r="AA22" s="147" t="s">
        <v>1254</v>
      </c>
      <c r="AB22" t="b">
        <v>0</v>
      </c>
    </row>
    <row r="23" spans="1:28" x14ac:dyDescent="0.2">
      <c r="A23" s="110" t="s">
        <v>20</v>
      </c>
      <c r="B23" s="110" t="s">
        <v>35</v>
      </c>
      <c r="C23" s="110" t="s">
        <v>1302</v>
      </c>
      <c r="D23" s="113">
        <v>45201</v>
      </c>
      <c r="E23" s="110" t="s">
        <v>46</v>
      </c>
      <c r="F23" s="110" t="s">
        <v>49</v>
      </c>
      <c r="G23" s="110" t="s">
        <v>20</v>
      </c>
      <c r="H23" s="111" t="s">
        <v>158</v>
      </c>
      <c r="I23" s="110" t="s">
        <v>56</v>
      </c>
      <c r="J23" s="114" t="s">
        <v>159</v>
      </c>
      <c r="K23" s="114">
        <v>8.4999999999999995E-4</v>
      </c>
      <c r="L23" s="114" t="s">
        <v>424</v>
      </c>
      <c r="M23" s="114" t="b">
        <f t="shared" si="0"/>
        <v>0</v>
      </c>
      <c r="N23">
        <v>16</v>
      </c>
      <c r="O23">
        <v>1500</v>
      </c>
      <c r="P23">
        <v>200</v>
      </c>
      <c r="Q23">
        <v>1000</v>
      </c>
      <c r="R23">
        <v>5600</v>
      </c>
      <c r="S23">
        <v>1000</v>
      </c>
      <c r="T23" s="152" t="s">
        <v>582</v>
      </c>
      <c r="U23" s="152" t="s">
        <v>582</v>
      </c>
      <c r="V23" s="152" t="s">
        <v>582</v>
      </c>
      <c r="W23" s="152" t="s">
        <v>582</v>
      </c>
      <c r="X23" s="152" t="s">
        <v>582</v>
      </c>
      <c r="Y23" s="152" t="s">
        <v>582</v>
      </c>
      <c r="Z23" s="147" t="s">
        <v>1254</v>
      </c>
      <c r="AA23" s="147" t="s">
        <v>1254</v>
      </c>
      <c r="AB23" t="b">
        <v>0</v>
      </c>
    </row>
    <row r="24" spans="1:28" x14ac:dyDescent="0.2">
      <c r="A24" s="110" t="s">
        <v>20</v>
      </c>
      <c r="B24" s="110" t="s">
        <v>35</v>
      </c>
      <c r="C24" s="110" t="s">
        <v>1302</v>
      </c>
      <c r="D24" s="113">
        <v>45201</v>
      </c>
      <c r="E24" s="110" t="s">
        <v>46</v>
      </c>
      <c r="F24" s="110" t="s">
        <v>49</v>
      </c>
      <c r="G24" s="110" t="s">
        <v>20</v>
      </c>
      <c r="H24" s="111" t="s">
        <v>6</v>
      </c>
      <c r="I24" s="110" t="s">
        <v>56</v>
      </c>
      <c r="J24" s="114" t="s">
        <v>162</v>
      </c>
      <c r="K24" s="114">
        <v>9.6599999999999995E-4</v>
      </c>
      <c r="L24" s="114" t="s">
        <v>424</v>
      </c>
      <c r="M24" s="114" t="b">
        <f t="shared" si="0"/>
        <v>0</v>
      </c>
      <c r="N24">
        <v>150</v>
      </c>
      <c r="O24">
        <v>82000</v>
      </c>
      <c r="P24">
        <v>1700</v>
      </c>
      <c r="Q24">
        <v>31000</v>
      </c>
      <c r="R24">
        <v>49000</v>
      </c>
      <c r="S24">
        <v>31000</v>
      </c>
      <c r="T24" s="152" t="s">
        <v>582</v>
      </c>
      <c r="U24" s="152" t="s">
        <v>582</v>
      </c>
      <c r="V24" s="152" t="s">
        <v>582</v>
      </c>
      <c r="W24" s="152" t="s">
        <v>582</v>
      </c>
      <c r="X24" s="152" t="s">
        <v>582</v>
      </c>
      <c r="Y24" s="152" t="s">
        <v>582</v>
      </c>
      <c r="Z24" s="147" t="s">
        <v>1254</v>
      </c>
      <c r="AA24" s="147" t="s">
        <v>1254</v>
      </c>
      <c r="AB24" t="b">
        <v>0</v>
      </c>
    </row>
    <row r="25" spans="1:28" x14ac:dyDescent="0.2">
      <c r="A25" s="110" t="s">
        <v>20</v>
      </c>
      <c r="B25" s="110" t="s">
        <v>35</v>
      </c>
      <c r="C25" s="110" t="s">
        <v>1302</v>
      </c>
      <c r="D25" s="113">
        <v>45201</v>
      </c>
      <c r="E25" s="110" t="s">
        <v>46</v>
      </c>
      <c r="F25" s="110" t="s">
        <v>49</v>
      </c>
      <c r="G25" s="110" t="s">
        <v>20</v>
      </c>
      <c r="H25" s="111" t="s">
        <v>164</v>
      </c>
      <c r="I25" s="110" t="s">
        <v>56</v>
      </c>
      <c r="J25" s="114" t="s">
        <v>165</v>
      </c>
      <c r="K25" s="114">
        <v>4.5899999999999999E-4</v>
      </c>
      <c r="L25" s="114" t="s">
        <v>424</v>
      </c>
      <c r="M25" s="114" t="b">
        <f t="shared" si="0"/>
        <v>0</v>
      </c>
      <c r="N25">
        <v>1100</v>
      </c>
      <c r="O25">
        <v>840000</v>
      </c>
      <c r="P25">
        <v>12000</v>
      </c>
      <c r="Q25">
        <v>840000</v>
      </c>
      <c r="R25">
        <v>320000</v>
      </c>
      <c r="S25">
        <v>840000</v>
      </c>
      <c r="T25" s="152" t="s">
        <v>582</v>
      </c>
      <c r="U25" s="152" t="s">
        <v>582</v>
      </c>
      <c r="V25" s="152" t="s">
        <v>582</v>
      </c>
      <c r="W25" s="152" t="s">
        <v>582</v>
      </c>
      <c r="X25" s="152" t="s">
        <v>582</v>
      </c>
      <c r="Y25" s="152" t="s">
        <v>582</v>
      </c>
      <c r="Z25" s="147" t="s">
        <v>1254</v>
      </c>
      <c r="AA25" s="147" t="s">
        <v>1254</v>
      </c>
      <c r="AB25" t="b">
        <v>0</v>
      </c>
    </row>
    <row r="26" spans="1:28" x14ac:dyDescent="0.2">
      <c r="A26" s="110" t="s">
        <v>20</v>
      </c>
      <c r="B26" s="110" t="s">
        <v>35</v>
      </c>
      <c r="C26" s="110" t="s">
        <v>1302</v>
      </c>
      <c r="D26" s="113">
        <v>45201</v>
      </c>
      <c r="E26" s="110" t="s">
        <v>46</v>
      </c>
      <c r="F26" s="110" t="s">
        <v>49</v>
      </c>
      <c r="G26" s="110" t="s">
        <v>20</v>
      </c>
      <c r="H26" s="111" t="s">
        <v>7</v>
      </c>
      <c r="I26" s="110" t="s">
        <v>56</v>
      </c>
      <c r="J26" s="114" t="s">
        <v>168</v>
      </c>
      <c r="K26" s="114">
        <v>4.7099999999999998E-3</v>
      </c>
      <c r="L26" s="114" t="s">
        <v>424</v>
      </c>
      <c r="M26" s="114" t="b">
        <f t="shared" si="0"/>
        <v>0</v>
      </c>
      <c r="N26">
        <v>23</v>
      </c>
      <c r="O26">
        <v>810</v>
      </c>
      <c r="P26">
        <v>580</v>
      </c>
      <c r="Q26">
        <v>750</v>
      </c>
      <c r="R26">
        <v>16000</v>
      </c>
      <c r="S26">
        <v>750</v>
      </c>
      <c r="T26" s="152" t="s">
        <v>582</v>
      </c>
      <c r="U26" s="152" t="s">
        <v>582</v>
      </c>
      <c r="V26" s="152" t="s">
        <v>582</v>
      </c>
      <c r="W26" s="152" t="s">
        <v>582</v>
      </c>
      <c r="X26" s="152" t="s">
        <v>582</v>
      </c>
      <c r="Y26" s="152" t="s">
        <v>582</v>
      </c>
      <c r="Z26" s="147" t="s">
        <v>1254</v>
      </c>
      <c r="AA26" s="147" t="s">
        <v>1254</v>
      </c>
      <c r="AB26" t="b">
        <v>0</v>
      </c>
    </row>
    <row r="27" spans="1:28" x14ac:dyDescent="0.2">
      <c r="A27" s="110" t="s">
        <v>20</v>
      </c>
      <c r="B27" s="110" t="s">
        <v>35</v>
      </c>
      <c r="C27" s="110" t="s">
        <v>1302</v>
      </c>
      <c r="D27" s="113">
        <v>45201</v>
      </c>
      <c r="E27" s="110" t="s">
        <v>46</v>
      </c>
      <c r="F27" s="110" t="s">
        <v>49</v>
      </c>
      <c r="G27" s="110" t="s">
        <v>20</v>
      </c>
      <c r="H27" s="111" t="s">
        <v>172</v>
      </c>
      <c r="I27" s="110" t="s">
        <v>87</v>
      </c>
      <c r="J27" s="114" t="s">
        <v>131</v>
      </c>
      <c r="K27" s="114">
        <v>5.5699999999999999E-4</v>
      </c>
      <c r="L27" s="114" t="s">
        <v>424</v>
      </c>
      <c r="M27" s="114" t="b">
        <f t="shared" si="0"/>
        <v>0</v>
      </c>
      <c r="N27" t="s">
        <v>582</v>
      </c>
      <c r="O27">
        <v>57000</v>
      </c>
      <c r="P27" t="s">
        <v>582</v>
      </c>
      <c r="Q27">
        <v>27000</v>
      </c>
      <c r="R27" t="s">
        <v>582</v>
      </c>
      <c r="S27">
        <v>27000</v>
      </c>
      <c r="T27" s="152" t="s">
        <v>582</v>
      </c>
      <c r="U27" s="152" t="s">
        <v>582</v>
      </c>
      <c r="V27" s="152" t="s">
        <v>582</v>
      </c>
      <c r="W27" s="152" t="s">
        <v>582</v>
      </c>
      <c r="X27" s="152" t="s">
        <v>582</v>
      </c>
      <c r="Y27" s="152" t="s">
        <v>582</v>
      </c>
      <c r="Z27" s="147" t="s">
        <v>1254</v>
      </c>
      <c r="AA27" s="147" t="s">
        <v>1254</v>
      </c>
      <c r="AB27" t="b">
        <v>0</v>
      </c>
    </row>
    <row r="28" spans="1:28" x14ac:dyDescent="0.2">
      <c r="A28" s="110" t="s">
        <v>20</v>
      </c>
      <c r="B28" s="110" t="s">
        <v>35</v>
      </c>
      <c r="C28" s="110" t="s">
        <v>1302</v>
      </c>
      <c r="D28" s="113">
        <v>45201</v>
      </c>
      <c r="E28" s="110" t="s">
        <v>46</v>
      </c>
      <c r="F28" s="110" t="s">
        <v>49</v>
      </c>
      <c r="G28" s="110" t="s">
        <v>20</v>
      </c>
      <c r="H28" s="111" t="s">
        <v>9</v>
      </c>
      <c r="I28" s="110" t="s">
        <v>56</v>
      </c>
      <c r="J28" s="114" t="s">
        <v>173</v>
      </c>
      <c r="K28" s="114">
        <v>1.17E-3</v>
      </c>
      <c r="L28" s="114" t="s">
        <v>424</v>
      </c>
      <c r="M28" s="114" t="b">
        <f t="shared" si="0"/>
        <v>0</v>
      </c>
      <c r="N28">
        <v>1000</v>
      </c>
      <c r="O28">
        <v>4300</v>
      </c>
      <c r="P28">
        <v>10000</v>
      </c>
      <c r="Q28">
        <v>1800</v>
      </c>
      <c r="R28">
        <v>280000</v>
      </c>
      <c r="S28">
        <v>1800</v>
      </c>
      <c r="T28" s="152" t="s">
        <v>582</v>
      </c>
      <c r="U28" s="152" t="s">
        <v>582</v>
      </c>
      <c r="V28" s="152" t="s">
        <v>582</v>
      </c>
      <c r="W28" s="152" t="s">
        <v>582</v>
      </c>
      <c r="X28" s="152" t="s">
        <v>582</v>
      </c>
      <c r="Y28" s="152" t="s">
        <v>582</v>
      </c>
      <c r="Z28" s="147" t="s">
        <v>1254</v>
      </c>
      <c r="AA28" s="147" t="s">
        <v>1254</v>
      </c>
      <c r="AB28" t="b">
        <v>0</v>
      </c>
    </row>
    <row r="29" spans="1:28" x14ac:dyDescent="0.2">
      <c r="A29" s="110" t="s">
        <v>20</v>
      </c>
      <c r="B29" s="110" t="s">
        <v>35</v>
      </c>
      <c r="C29" s="110" t="s">
        <v>1302</v>
      </c>
      <c r="D29" s="113">
        <v>45201</v>
      </c>
      <c r="E29" s="110" t="s">
        <v>46</v>
      </c>
      <c r="F29" s="110" t="s">
        <v>49</v>
      </c>
      <c r="G29" s="110" t="s">
        <v>20</v>
      </c>
      <c r="H29" s="111" t="s">
        <v>11</v>
      </c>
      <c r="I29" s="110" t="s">
        <v>87</v>
      </c>
      <c r="J29" s="114" t="s">
        <v>174</v>
      </c>
      <c r="K29" s="114">
        <v>4.6499999999999996E-3</v>
      </c>
      <c r="L29" s="114" t="s">
        <v>424</v>
      </c>
      <c r="M29" s="114" t="b">
        <f t="shared" si="0"/>
        <v>1</v>
      </c>
      <c r="N29" t="s">
        <v>582</v>
      </c>
      <c r="O29">
        <v>88000</v>
      </c>
      <c r="P29" t="s">
        <v>582</v>
      </c>
      <c r="Q29">
        <v>28000</v>
      </c>
      <c r="R29" t="s">
        <v>582</v>
      </c>
      <c r="S29">
        <v>28000</v>
      </c>
      <c r="T29" s="152" t="s">
        <v>582</v>
      </c>
      <c r="U29" s="152">
        <v>5.2840909090909086E-8</v>
      </c>
      <c r="V29" s="152" t="s">
        <v>582</v>
      </c>
      <c r="W29" s="152">
        <v>1.6607142857142857E-7</v>
      </c>
      <c r="X29" s="152" t="s">
        <v>582</v>
      </c>
      <c r="Y29" s="152">
        <v>1.6607142857142857E-7</v>
      </c>
      <c r="Z29" s="147" t="s">
        <v>1254</v>
      </c>
      <c r="AA29" s="147" t="s">
        <v>1254</v>
      </c>
      <c r="AB29" t="b">
        <v>0</v>
      </c>
    </row>
    <row r="30" spans="1:28" x14ac:dyDescent="0.2">
      <c r="A30" s="110" t="s">
        <v>20</v>
      </c>
      <c r="B30" s="110" t="s">
        <v>35</v>
      </c>
      <c r="C30" s="110" t="s">
        <v>1302</v>
      </c>
      <c r="D30" s="113">
        <v>45201</v>
      </c>
      <c r="E30" s="110" t="s">
        <v>46</v>
      </c>
      <c r="F30" s="110" t="s">
        <v>49</v>
      </c>
      <c r="G30" s="110" t="s">
        <v>20</v>
      </c>
      <c r="H30" s="111" t="s">
        <v>176</v>
      </c>
      <c r="I30" s="110" t="s">
        <v>87</v>
      </c>
      <c r="J30" s="114" t="s">
        <v>177</v>
      </c>
      <c r="K30" s="114">
        <v>1.2099999999999999E-3</v>
      </c>
      <c r="L30" s="114" t="s">
        <v>424</v>
      </c>
      <c r="M30" s="114" t="b">
        <f t="shared" si="0"/>
        <v>0</v>
      </c>
      <c r="N30" t="s">
        <v>582</v>
      </c>
      <c r="O30">
        <v>870000</v>
      </c>
      <c r="P30" t="s">
        <v>582</v>
      </c>
      <c r="Q30">
        <v>470000</v>
      </c>
      <c r="R30" t="s">
        <v>582</v>
      </c>
      <c r="S30">
        <v>470000</v>
      </c>
      <c r="T30" s="152" t="s">
        <v>582</v>
      </c>
      <c r="U30" s="152" t="s">
        <v>582</v>
      </c>
      <c r="V30" s="152" t="s">
        <v>582</v>
      </c>
      <c r="W30" s="152" t="s">
        <v>582</v>
      </c>
      <c r="X30" s="152" t="s">
        <v>582</v>
      </c>
      <c r="Y30" s="152" t="s">
        <v>582</v>
      </c>
      <c r="Z30" s="147" t="s">
        <v>1254</v>
      </c>
      <c r="AA30" s="147" t="s">
        <v>1254</v>
      </c>
      <c r="AB30" t="b">
        <v>0</v>
      </c>
    </row>
    <row r="31" spans="1:28" x14ac:dyDescent="0.2">
      <c r="A31" s="110" t="s">
        <v>20</v>
      </c>
      <c r="B31" s="110" t="s">
        <v>35</v>
      </c>
      <c r="C31" s="110" t="s">
        <v>1302</v>
      </c>
      <c r="D31" s="113">
        <v>45201</v>
      </c>
      <c r="E31" s="110" t="s">
        <v>46</v>
      </c>
      <c r="F31" s="110" t="s">
        <v>49</v>
      </c>
      <c r="G31" s="110" t="s">
        <v>20</v>
      </c>
      <c r="H31" s="111" t="s">
        <v>180</v>
      </c>
      <c r="I31" s="110" t="s">
        <v>56</v>
      </c>
      <c r="J31" s="114" t="s">
        <v>181</v>
      </c>
      <c r="K31" s="114">
        <v>7.8200000000000003E-4</v>
      </c>
      <c r="L31" s="114" t="s">
        <v>424</v>
      </c>
      <c r="M31" s="114" t="b">
        <f t="shared" si="0"/>
        <v>0</v>
      </c>
      <c r="N31">
        <v>26</v>
      </c>
      <c r="O31">
        <v>55</v>
      </c>
      <c r="P31">
        <v>320</v>
      </c>
      <c r="Q31">
        <v>54</v>
      </c>
      <c r="R31">
        <v>8900</v>
      </c>
      <c r="S31">
        <v>54</v>
      </c>
      <c r="T31" s="152" t="s">
        <v>582</v>
      </c>
      <c r="U31" s="152" t="s">
        <v>582</v>
      </c>
      <c r="V31" s="152" t="s">
        <v>582</v>
      </c>
      <c r="W31" s="152" t="s">
        <v>582</v>
      </c>
      <c r="X31" s="152" t="s">
        <v>582</v>
      </c>
      <c r="Y31" s="152" t="s">
        <v>582</v>
      </c>
      <c r="Z31" s="147" t="s">
        <v>1254</v>
      </c>
      <c r="AA31" s="147" t="s">
        <v>1254</v>
      </c>
      <c r="AB31" t="b">
        <v>0</v>
      </c>
    </row>
    <row r="32" spans="1:28" x14ac:dyDescent="0.2">
      <c r="A32" s="110" t="s">
        <v>20</v>
      </c>
      <c r="B32" s="110" t="s">
        <v>35</v>
      </c>
      <c r="C32" s="110" t="s">
        <v>1302</v>
      </c>
      <c r="D32" s="113">
        <v>45201</v>
      </c>
      <c r="E32" s="110" t="s">
        <v>46</v>
      </c>
      <c r="F32" s="110" t="s">
        <v>49</v>
      </c>
      <c r="G32" s="110" t="s">
        <v>20</v>
      </c>
      <c r="H32" s="111" t="s">
        <v>184</v>
      </c>
      <c r="I32" s="110" t="s">
        <v>185</v>
      </c>
      <c r="J32" s="114" t="s">
        <v>186</v>
      </c>
      <c r="K32" s="114">
        <v>7.6499999999999995E-4</v>
      </c>
      <c r="L32" s="114" t="s">
        <v>424</v>
      </c>
      <c r="M32" s="114" t="b">
        <f t="shared" si="0"/>
        <v>0</v>
      </c>
      <c r="N32">
        <v>51</v>
      </c>
      <c r="O32" t="s">
        <v>582</v>
      </c>
      <c r="P32">
        <v>130</v>
      </c>
      <c r="Q32" t="s">
        <v>582</v>
      </c>
      <c r="R32">
        <v>3700</v>
      </c>
      <c r="S32" t="s">
        <v>582</v>
      </c>
      <c r="T32" s="152" t="s">
        <v>582</v>
      </c>
      <c r="U32" s="152" t="s">
        <v>582</v>
      </c>
      <c r="V32" s="152" t="s">
        <v>582</v>
      </c>
      <c r="W32" s="152" t="s">
        <v>582</v>
      </c>
      <c r="X32" s="152" t="s">
        <v>582</v>
      </c>
      <c r="Y32" s="152" t="s">
        <v>582</v>
      </c>
      <c r="Z32" s="147" t="s">
        <v>1254</v>
      </c>
      <c r="AA32" s="147" t="s">
        <v>1254</v>
      </c>
      <c r="AB32" t="b">
        <v>0</v>
      </c>
    </row>
    <row r="33" spans="1:28" x14ac:dyDescent="0.2">
      <c r="A33" s="110" t="s">
        <v>20</v>
      </c>
      <c r="B33" s="110" t="s">
        <v>35</v>
      </c>
      <c r="C33" s="110" t="s">
        <v>1302</v>
      </c>
      <c r="D33" s="113">
        <v>45201</v>
      </c>
      <c r="E33" s="110" t="s">
        <v>46</v>
      </c>
      <c r="F33" s="110" t="s">
        <v>49</v>
      </c>
      <c r="G33" s="110" t="s">
        <v>20</v>
      </c>
      <c r="H33" s="111" t="s">
        <v>188</v>
      </c>
      <c r="I33" s="110" t="s">
        <v>87</v>
      </c>
      <c r="J33" s="114" t="s">
        <v>75</v>
      </c>
      <c r="K33" s="114">
        <v>1.08E-3</v>
      </c>
      <c r="L33" s="114" t="s">
        <v>424</v>
      </c>
      <c r="M33" s="114" t="b">
        <f t="shared" si="0"/>
        <v>0</v>
      </c>
      <c r="N33" t="s">
        <v>582</v>
      </c>
      <c r="O33">
        <v>130000</v>
      </c>
      <c r="P33" t="s">
        <v>582</v>
      </c>
      <c r="Q33">
        <v>69000</v>
      </c>
      <c r="R33" t="s">
        <v>582</v>
      </c>
      <c r="S33">
        <v>69000</v>
      </c>
      <c r="T33" s="152" t="s">
        <v>582</v>
      </c>
      <c r="U33" s="152" t="s">
        <v>582</v>
      </c>
      <c r="V33" s="152" t="s">
        <v>582</v>
      </c>
      <c r="W33" s="152" t="s">
        <v>582</v>
      </c>
      <c r="X33" s="152" t="s">
        <v>582</v>
      </c>
      <c r="Y33" s="152" t="s">
        <v>582</v>
      </c>
      <c r="Z33" s="147" t="s">
        <v>1254</v>
      </c>
      <c r="AA33" s="147" t="s">
        <v>1254</v>
      </c>
      <c r="AB33" t="b">
        <v>0</v>
      </c>
    </row>
    <row r="34" spans="1:28" x14ac:dyDescent="0.2">
      <c r="A34" s="110" t="s">
        <v>20</v>
      </c>
      <c r="B34" s="110" t="s">
        <v>35</v>
      </c>
      <c r="C34" s="110" t="s">
        <v>1302</v>
      </c>
      <c r="D34" s="113">
        <v>45201</v>
      </c>
      <c r="E34" s="110" t="s">
        <v>46</v>
      </c>
      <c r="F34" s="110" t="s">
        <v>49</v>
      </c>
      <c r="G34" s="110" t="s">
        <v>20</v>
      </c>
      <c r="H34" s="111" t="s">
        <v>191</v>
      </c>
      <c r="I34" s="110" t="s">
        <v>87</v>
      </c>
      <c r="J34" s="114" t="s">
        <v>192</v>
      </c>
      <c r="K34" s="114">
        <v>2.2300000000000002E-3</v>
      </c>
      <c r="L34" s="114" t="s">
        <v>424</v>
      </c>
      <c r="M34" s="114" t="b">
        <f t="shared" si="0"/>
        <v>1</v>
      </c>
      <c r="N34" t="s">
        <v>582</v>
      </c>
      <c r="O34">
        <v>6900</v>
      </c>
      <c r="P34" t="s">
        <v>582</v>
      </c>
      <c r="Q34">
        <v>2900</v>
      </c>
      <c r="R34" t="s">
        <v>582</v>
      </c>
      <c r="S34">
        <v>2900</v>
      </c>
      <c r="T34" s="152" t="s">
        <v>582</v>
      </c>
      <c r="U34" s="152">
        <v>3.2318840579710148E-7</v>
      </c>
      <c r="V34" s="152" t="s">
        <v>582</v>
      </c>
      <c r="W34" s="152">
        <v>7.6896551724137943E-7</v>
      </c>
      <c r="X34" s="152" t="s">
        <v>582</v>
      </c>
      <c r="Y34" s="152">
        <v>7.6896551724137943E-7</v>
      </c>
      <c r="Z34" s="147" t="s">
        <v>1254</v>
      </c>
      <c r="AA34" s="147" t="s">
        <v>1254</v>
      </c>
      <c r="AB34" t="b">
        <v>0</v>
      </c>
    </row>
    <row r="35" spans="1:28" x14ac:dyDescent="0.2">
      <c r="A35" s="110" t="s">
        <v>20</v>
      </c>
      <c r="B35" s="110" t="s">
        <v>35</v>
      </c>
      <c r="C35" s="110" t="s">
        <v>1302</v>
      </c>
      <c r="D35" s="113">
        <v>45201</v>
      </c>
      <c r="E35" s="110" t="s">
        <v>46</v>
      </c>
      <c r="F35" s="110" t="s">
        <v>49</v>
      </c>
      <c r="G35" s="110" t="s">
        <v>20</v>
      </c>
      <c r="H35" s="111" t="s">
        <v>1</v>
      </c>
      <c r="I35" s="110" t="s">
        <v>87</v>
      </c>
      <c r="J35" s="114" t="s">
        <v>194</v>
      </c>
      <c r="K35" s="114">
        <v>2.6199999999999999E-3</v>
      </c>
      <c r="L35" s="114" t="s">
        <v>424</v>
      </c>
      <c r="M35" s="114" t="b">
        <f t="shared" si="0"/>
        <v>0</v>
      </c>
      <c r="N35" t="s">
        <v>582</v>
      </c>
      <c r="O35">
        <v>6900</v>
      </c>
      <c r="P35" t="s">
        <v>582</v>
      </c>
      <c r="Q35">
        <v>2900</v>
      </c>
      <c r="R35" t="s">
        <v>582</v>
      </c>
      <c r="S35">
        <v>2900</v>
      </c>
      <c r="T35" s="152" t="s">
        <v>582</v>
      </c>
      <c r="U35" s="152" t="s">
        <v>582</v>
      </c>
      <c r="V35" s="152" t="s">
        <v>582</v>
      </c>
      <c r="W35" s="152" t="s">
        <v>582</v>
      </c>
      <c r="X35" s="152" t="s">
        <v>582</v>
      </c>
      <c r="Y35" s="152" t="s">
        <v>582</v>
      </c>
      <c r="Z35" s="147" t="s">
        <v>1254</v>
      </c>
      <c r="AA35" s="147" t="s">
        <v>1254</v>
      </c>
      <c r="AB35" t="b">
        <v>0</v>
      </c>
    </row>
    <row r="36" spans="1:28" x14ac:dyDescent="0.2">
      <c r="A36" s="110" t="s">
        <v>20</v>
      </c>
      <c r="B36" s="110" t="s">
        <v>35</v>
      </c>
      <c r="C36" s="110" t="s">
        <v>1302</v>
      </c>
      <c r="D36" s="113">
        <v>45201</v>
      </c>
      <c r="E36" s="110" t="s">
        <v>46</v>
      </c>
      <c r="F36" s="110" t="s">
        <v>49</v>
      </c>
      <c r="G36" s="110" t="s">
        <v>20</v>
      </c>
      <c r="H36" s="111" t="s">
        <v>196</v>
      </c>
      <c r="I36" s="110" t="s">
        <v>56</v>
      </c>
      <c r="J36" s="114" t="s">
        <v>197</v>
      </c>
      <c r="K36" s="114">
        <v>1.5200000000000001E-3</v>
      </c>
      <c r="L36" s="114" t="s">
        <v>424</v>
      </c>
      <c r="M36" s="114" t="b">
        <f t="shared" ref="M36:M61" si="1">NOT(OR(LEFT(J36,1)="&lt;", J36 = "---"))</f>
        <v>0</v>
      </c>
      <c r="N36">
        <v>4.4000000000000004</v>
      </c>
      <c r="O36">
        <v>3100</v>
      </c>
      <c r="P36">
        <v>34</v>
      </c>
      <c r="Q36">
        <v>1000</v>
      </c>
      <c r="R36">
        <v>950</v>
      </c>
      <c r="S36">
        <v>1000</v>
      </c>
      <c r="T36" s="152" t="s">
        <v>582</v>
      </c>
      <c r="U36" s="152" t="s">
        <v>582</v>
      </c>
      <c r="V36" s="152" t="s">
        <v>582</v>
      </c>
      <c r="W36" s="152" t="s">
        <v>582</v>
      </c>
      <c r="X36" s="152" t="s">
        <v>582</v>
      </c>
      <c r="Y36" s="152" t="s">
        <v>582</v>
      </c>
      <c r="Z36" s="147" t="s">
        <v>1254</v>
      </c>
      <c r="AA36" s="147" t="s">
        <v>1254</v>
      </c>
      <c r="AB36" t="b">
        <v>0</v>
      </c>
    </row>
    <row r="37" spans="1:28" x14ac:dyDescent="0.2">
      <c r="A37" s="110" t="s">
        <v>20</v>
      </c>
      <c r="B37" s="110" t="s">
        <v>35</v>
      </c>
      <c r="C37" s="110" t="s">
        <v>1302</v>
      </c>
      <c r="D37" s="113">
        <v>45201</v>
      </c>
      <c r="E37" s="110" t="s">
        <v>46</v>
      </c>
      <c r="F37" s="110" t="s">
        <v>49</v>
      </c>
      <c r="G37" s="110" t="s">
        <v>20</v>
      </c>
      <c r="H37" s="111" t="s">
        <v>200</v>
      </c>
      <c r="I37" s="110" t="s">
        <v>87</v>
      </c>
      <c r="J37" s="114" t="s">
        <v>201</v>
      </c>
      <c r="K37" s="114">
        <v>2.7899999999999999E-3</v>
      </c>
      <c r="L37" s="114" t="s">
        <v>424</v>
      </c>
      <c r="M37" s="114" t="b">
        <f t="shared" si="1"/>
        <v>1</v>
      </c>
      <c r="N37" t="s">
        <v>582</v>
      </c>
      <c r="O37">
        <v>25000</v>
      </c>
      <c r="P37" t="s">
        <v>582</v>
      </c>
      <c r="Q37">
        <v>20000</v>
      </c>
      <c r="R37" t="s">
        <v>582</v>
      </c>
      <c r="S37">
        <v>20000</v>
      </c>
      <c r="T37" s="152" t="s">
        <v>582</v>
      </c>
      <c r="U37" s="152">
        <v>1.1159999999999999E-7</v>
      </c>
      <c r="V37" s="152" t="s">
        <v>582</v>
      </c>
      <c r="W37" s="152">
        <v>1.395E-7</v>
      </c>
      <c r="X37" s="152" t="s">
        <v>582</v>
      </c>
      <c r="Y37" s="152">
        <v>1.395E-7</v>
      </c>
      <c r="Z37" s="147" t="s">
        <v>1254</v>
      </c>
      <c r="AA37" s="147" t="s">
        <v>1254</v>
      </c>
      <c r="AB37" t="b">
        <v>0</v>
      </c>
    </row>
    <row r="38" spans="1:28" x14ac:dyDescent="0.2">
      <c r="A38" s="110" t="s">
        <v>20</v>
      </c>
      <c r="B38" s="110" t="s">
        <v>35</v>
      </c>
      <c r="C38" s="110" t="s">
        <v>1302</v>
      </c>
      <c r="D38" s="113">
        <v>45201</v>
      </c>
      <c r="E38" s="110" t="s">
        <v>46</v>
      </c>
      <c r="F38" s="110" t="s">
        <v>49</v>
      </c>
      <c r="G38" s="110" t="s">
        <v>20</v>
      </c>
      <c r="H38" s="111" t="s">
        <v>204</v>
      </c>
      <c r="I38" s="110" t="s">
        <v>205</v>
      </c>
      <c r="J38" s="114" t="s">
        <v>206</v>
      </c>
      <c r="L38" s="114" t="s">
        <v>424</v>
      </c>
      <c r="M38" s="114" t="b">
        <f t="shared" si="1"/>
        <v>0</v>
      </c>
      <c r="N38">
        <v>1.9</v>
      </c>
      <c r="O38">
        <v>310</v>
      </c>
      <c r="P38">
        <v>15</v>
      </c>
      <c r="Q38">
        <v>97</v>
      </c>
      <c r="R38">
        <v>420</v>
      </c>
      <c r="S38">
        <v>97</v>
      </c>
      <c r="T38" s="152" t="s">
        <v>582</v>
      </c>
      <c r="U38" s="152" t="s">
        <v>582</v>
      </c>
      <c r="V38" s="152" t="s">
        <v>582</v>
      </c>
      <c r="W38" s="152" t="s">
        <v>582</v>
      </c>
      <c r="X38" s="152" t="s">
        <v>582</v>
      </c>
      <c r="Y38" s="152" t="s">
        <v>582</v>
      </c>
      <c r="Z38" s="147"/>
      <c r="AA38" s="147"/>
      <c r="AB38" t="b">
        <v>0</v>
      </c>
    </row>
    <row r="39" spans="1:28" x14ac:dyDescent="0.2">
      <c r="A39" s="110" t="s">
        <v>20</v>
      </c>
      <c r="B39" s="110" t="s">
        <v>35</v>
      </c>
      <c r="C39" s="110" t="s">
        <v>1302</v>
      </c>
      <c r="D39" s="113">
        <v>45201</v>
      </c>
      <c r="E39" s="110" t="s">
        <v>46</v>
      </c>
      <c r="F39" s="110" t="s">
        <v>49</v>
      </c>
      <c r="G39" s="110" t="s">
        <v>20</v>
      </c>
      <c r="H39" s="111" t="s">
        <v>207</v>
      </c>
      <c r="I39" s="110" t="s">
        <v>208</v>
      </c>
      <c r="J39" s="114" t="s">
        <v>206</v>
      </c>
      <c r="L39" s="114" t="s">
        <v>424</v>
      </c>
      <c r="M39" s="114" t="b">
        <f t="shared" si="1"/>
        <v>0</v>
      </c>
      <c r="N39" t="s">
        <v>582</v>
      </c>
      <c r="O39">
        <v>220000</v>
      </c>
      <c r="P39" t="s">
        <v>582</v>
      </c>
      <c r="Q39">
        <v>69000</v>
      </c>
      <c r="R39" t="s">
        <v>582</v>
      </c>
      <c r="S39">
        <v>69000</v>
      </c>
      <c r="T39" s="152" t="s">
        <v>582</v>
      </c>
      <c r="U39" s="152" t="s">
        <v>582</v>
      </c>
      <c r="V39" s="152" t="s">
        <v>582</v>
      </c>
      <c r="W39" s="152" t="s">
        <v>582</v>
      </c>
      <c r="X39" s="152" t="s">
        <v>582</v>
      </c>
      <c r="Y39" s="152" t="s">
        <v>582</v>
      </c>
      <c r="Z39" s="147" t="s">
        <v>1254</v>
      </c>
      <c r="AA39" s="147" t="s">
        <v>1254</v>
      </c>
      <c r="AB39" t="b">
        <v>0</v>
      </c>
    </row>
    <row r="40" spans="1:28" x14ac:dyDescent="0.2">
      <c r="A40" s="110" t="s">
        <v>20</v>
      </c>
      <c r="B40" s="110" t="s">
        <v>35</v>
      </c>
      <c r="C40" s="110" t="s">
        <v>1302</v>
      </c>
      <c r="D40" s="113">
        <v>45201</v>
      </c>
      <c r="E40" s="110" t="s">
        <v>46</v>
      </c>
      <c r="F40" s="110" t="s">
        <v>49</v>
      </c>
      <c r="G40" s="110" t="s">
        <v>20</v>
      </c>
      <c r="H40" s="111" t="s">
        <v>209</v>
      </c>
      <c r="I40" s="110" t="s">
        <v>208</v>
      </c>
      <c r="J40" s="114" t="s">
        <v>206</v>
      </c>
      <c r="L40" s="114" t="s">
        <v>424</v>
      </c>
      <c r="M40" s="114" t="b">
        <f t="shared" si="1"/>
        <v>0</v>
      </c>
      <c r="N40">
        <v>9000</v>
      </c>
      <c r="O40">
        <v>1100</v>
      </c>
      <c r="P40">
        <v>220000</v>
      </c>
      <c r="Q40">
        <v>350</v>
      </c>
      <c r="R40">
        <v>6200000</v>
      </c>
      <c r="S40">
        <v>350</v>
      </c>
      <c r="T40" s="152" t="s">
        <v>582</v>
      </c>
      <c r="U40" s="152" t="s">
        <v>582</v>
      </c>
      <c r="V40" s="152" t="s">
        <v>582</v>
      </c>
      <c r="W40" s="152" t="s">
        <v>582</v>
      </c>
      <c r="X40" s="152" t="s">
        <v>582</v>
      </c>
      <c r="Y40" s="152" t="s">
        <v>582</v>
      </c>
      <c r="Z40" s="147" t="s">
        <v>1254</v>
      </c>
      <c r="AA40" s="147" t="s">
        <v>1254</v>
      </c>
      <c r="AB40" t="b">
        <v>0</v>
      </c>
    </row>
    <row r="41" spans="1:28" x14ac:dyDescent="0.2">
      <c r="A41" s="110" t="s">
        <v>20</v>
      </c>
      <c r="B41" s="110" t="s">
        <v>35</v>
      </c>
      <c r="C41" s="110" t="s">
        <v>1302</v>
      </c>
      <c r="D41" s="113">
        <v>45201</v>
      </c>
      <c r="E41" s="110" t="s">
        <v>46</v>
      </c>
      <c r="F41" s="110" t="s">
        <v>49</v>
      </c>
      <c r="G41" s="110" t="s">
        <v>20</v>
      </c>
      <c r="H41" s="111" t="s">
        <v>210</v>
      </c>
      <c r="I41" s="110" t="s">
        <v>208</v>
      </c>
      <c r="J41" s="114" t="s">
        <v>206</v>
      </c>
      <c r="L41" s="114" t="s">
        <v>424</v>
      </c>
      <c r="M41" s="114" t="b">
        <f t="shared" si="1"/>
        <v>0</v>
      </c>
      <c r="N41" t="s">
        <v>582</v>
      </c>
      <c r="O41">
        <v>1700000</v>
      </c>
      <c r="P41" t="s">
        <v>582</v>
      </c>
      <c r="Q41">
        <v>530000</v>
      </c>
      <c r="R41" t="s">
        <v>582</v>
      </c>
      <c r="S41">
        <v>530000</v>
      </c>
      <c r="T41" s="152" t="s">
        <v>582</v>
      </c>
      <c r="U41" s="152" t="s">
        <v>582</v>
      </c>
      <c r="V41" s="152" t="s">
        <v>582</v>
      </c>
      <c r="W41" s="152" t="s">
        <v>582</v>
      </c>
      <c r="X41" s="152" t="s">
        <v>582</v>
      </c>
      <c r="Y41" s="152" t="s">
        <v>582</v>
      </c>
      <c r="Z41" s="147" t="s">
        <v>1254</v>
      </c>
      <c r="AA41" s="147" t="s">
        <v>1254</v>
      </c>
      <c r="AB41" t="b">
        <v>0</v>
      </c>
    </row>
    <row r="42" spans="1:28" x14ac:dyDescent="0.2">
      <c r="A42" s="110" t="s">
        <v>20</v>
      </c>
      <c r="B42" s="110" t="s">
        <v>35</v>
      </c>
      <c r="C42" s="110" t="s">
        <v>1302</v>
      </c>
      <c r="D42" s="113">
        <v>45201</v>
      </c>
      <c r="E42" s="110" t="s">
        <v>46</v>
      </c>
      <c r="F42" s="110" t="s">
        <v>49</v>
      </c>
      <c r="G42" s="110" t="s">
        <v>20</v>
      </c>
      <c r="H42" s="111" t="s">
        <v>211</v>
      </c>
      <c r="I42" s="110" t="s">
        <v>212</v>
      </c>
      <c r="J42" s="114" t="s">
        <v>206</v>
      </c>
      <c r="L42" s="114" t="s">
        <v>424</v>
      </c>
      <c r="M42" s="114" t="b">
        <f t="shared" si="1"/>
        <v>0</v>
      </c>
      <c r="N42" t="s">
        <v>582</v>
      </c>
      <c r="O42">
        <v>530</v>
      </c>
      <c r="P42" t="s">
        <v>582</v>
      </c>
      <c r="Q42">
        <v>270</v>
      </c>
      <c r="R42" t="s">
        <v>582</v>
      </c>
      <c r="S42">
        <v>740</v>
      </c>
      <c r="T42" s="152" t="s">
        <v>582</v>
      </c>
      <c r="U42" s="152" t="s">
        <v>582</v>
      </c>
      <c r="V42" s="152" t="s">
        <v>582</v>
      </c>
      <c r="W42" s="152" t="s">
        <v>582</v>
      </c>
      <c r="X42" s="152" t="s">
        <v>582</v>
      </c>
      <c r="Y42" s="152" t="s">
        <v>582</v>
      </c>
      <c r="Z42" s="147" t="s">
        <v>1254</v>
      </c>
      <c r="AA42" s="147" t="s">
        <v>1254</v>
      </c>
      <c r="AB42" t="b">
        <v>0</v>
      </c>
    </row>
    <row r="43" spans="1:28" x14ac:dyDescent="0.2">
      <c r="A43" s="110" t="s">
        <v>20</v>
      </c>
      <c r="B43" s="110" t="s">
        <v>35</v>
      </c>
      <c r="C43" s="110" t="s">
        <v>1302</v>
      </c>
      <c r="D43" s="113">
        <v>45201</v>
      </c>
      <c r="E43" s="110" t="s">
        <v>46</v>
      </c>
      <c r="F43" s="110" t="s">
        <v>49</v>
      </c>
      <c r="G43" s="110" t="s">
        <v>20</v>
      </c>
      <c r="H43" s="111" t="s">
        <v>213</v>
      </c>
      <c r="I43" s="110" t="s">
        <v>208</v>
      </c>
      <c r="J43" s="114" t="s">
        <v>206</v>
      </c>
      <c r="L43" s="114" t="s">
        <v>424</v>
      </c>
      <c r="M43" s="114" t="b">
        <f t="shared" si="1"/>
        <v>0</v>
      </c>
      <c r="N43" t="s">
        <v>582</v>
      </c>
      <c r="O43">
        <v>350</v>
      </c>
      <c r="P43" t="s">
        <v>582</v>
      </c>
      <c r="Q43">
        <v>110</v>
      </c>
      <c r="R43" t="s">
        <v>582</v>
      </c>
      <c r="S43">
        <v>110</v>
      </c>
      <c r="T43" s="152" t="s">
        <v>582</v>
      </c>
      <c r="U43" s="152" t="s">
        <v>582</v>
      </c>
      <c r="V43" s="152" t="s">
        <v>582</v>
      </c>
      <c r="W43" s="152" t="s">
        <v>582</v>
      </c>
      <c r="X43" s="152" t="s">
        <v>582</v>
      </c>
      <c r="Y43" s="152" t="s">
        <v>582</v>
      </c>
      <c r="Z43" s="147" t="s">
        <v>1254</v>
      </c>
      <c r="AA43" s="147" t="s">
        <v>1254</v>
      </c>
      <c r="AB43" t="b">
        <v>0</v>
      </c>
    </row>
    <row r="44" spans="1:28" x14ac:dyDescent="0.2">
      <c r="A44" s="110" t="s">
        <v>20</v>
      </c>
      <c r="B44" s="110" t="s">
        <v>35</v>
      </c>
      <c r="C44" s="110" t="s">
        <v>1302</v>
      </c>
      <c r="D44" s="113">
        <v>45201</v>
      </c>
      <c r="E44" s="110" t="s">
        <v>46</v>
      </c>
      <c r="F44" s="110" t="s">
        <v>49</v>
      </c>
      <c r="G44" s="110" t="s">
        <v>20</v>
      </c>
      <c r="H44" s="111" t="s">
        <v>214</v>
      </c>
      <c r="I44" s="110" t="s">
        <v>208</v>
      </c>
      <c r="J44" s="114" t="s">
        <v>206</v>
      </c>
      <c r="L44" s="114" t="s">
        <v>424</v>
      </c>
      <c r="M44" s="114" t="b">
        <f t="shared" si="1"/>
        <v>0</v>
      </c>
      <c r="N44" t="s">
        <v>582</v>
      </c>
      <c r="O44">
        <v>5800</v>
      </c>
      <c r="P44" t="s">
        <v>582</v>
      </c>
      <c r="Q44">
        <v>1800</v>
      </c>
      <c r="R44" t="s">
        <v>582</v>
      </c>
      <c r="S44">
        <v>1800</v>
      </c>
      <c r="T44" s="152" t="s">
        <v>582</v>
      </c>
      <c r="U44" s="152" t="s">
        <v>582</v>
      </c>
      <c r="V44" s="152" t="s">
        <v>582</v>
      </c>
      <c r="W44" s="152" t="s">
        <v>582</v>
      </c>
      <c r="X44" s="152" t="s">
        <v>582</v>
      </c>
      <c r="Y44" s="152" t="s">
        <v>582</v>
      </c>
      <c r="Z44" s="147" t="s">
        <v>1254</v>
      </c>
      <c r="AA44" s="147" t="s">
        <v>1254</v>
      </c>
      <c r="AB44" t="b">
        <v>0</v>
      </c>
    </row>
    <row r="45" spans="1:28" x14ac:dyDescent="0.2">
      <c r="A45" s="110" t="s">
        <v>20</v>
      </c>
      <c r="B45" s="110" t="s">
        <v>35</v>
      </c>
      <c r="C45" s="110" t="s">
        <v>1302</v>
      </c>
      <c r="D45" s="113">
        <v>45201</v>
      </c>
      <c r="E45" s="110" t="s">
        <v>46</v>
      </c>
      <c r="F45" s="110" t="s">
        <v>49</v>
      </c>
      <c r="G45" s="110" t="s">
        <v>20</v>
      </c>
      <c r="H45" s="111" t="s">
        <v>216</v>
      </c>
      <c r="I45" s="110" t="s">
        <v>56</v>
      </c>
      <c r="J45" s="114" t="s">
        <v>206</v>
      </c>
      <c r="L45" s="114" t="s">
        <v>424</v>
      </c>
      <c r="M45" s="114" t="b">
        <f t="shared" si="1"/>
        <v>0</v>
      </c>
      <c r="N45">
        <v>0.74</v>
      </c>
      <c r="O45">
        <v>11</v>
      </c>
      <c r="P45">
        <v>8.4</v>
      </c>
      <c r="Q45">
        <v>4.9000000000000004</v>
      </c>
      <c r="R45">
        <v>230</v>
      </c>
      <c r="S45">
        <v>4.9000000000000004</v>
      </c>
      <c r="T45" s="152" t="s">
        <v>582</v>
      </c>
      <c r="U45" s="152" t="s">
        <v>582</v>
      </c>
      <c r="V45" s="152" t="s">
        <v>582</v>
      </c>
      <c r="W45" s="152" t="s">
        <v>582</v>
      </c>
      <c r="X45" s="152" t="s">
        <v>582</v>
      </c>
      <c r="Y45" s="152" t="s">
        <v>582</v>
      </c>
      <c r="Z45" s="147" t="s">
        <v>1254</v>
      </c>
      <c r="AA45" s="147" t="s">
        <v>1254</v>
      </c>
      <c r="AB45" t="b">
        <v>0</v>
      </c>
    </row>
    <row r="46" spans="1:28" x14ac:dyDescent="0.2">
      <c r="A46" s="110" t="s">
        <v>20</v>
      </c>
      <c r="B46" s="110" t="s">
        <v>35</v>
      </c>
      <c r="C46" s="110" t="s">
        <v>1302</v>
      </c>
      <c r="D46" s="113">
        <v>45201</v>
      </c>
      <c r="E46" s="110" t="s">
        <v>46</v>
      </c>
      <c r="F46" s="110" t="s">
        <v>49</v>
      </c>
      <c r="G46" s="110" t="s">
        <v>20</v>
      </c>
      <c r="H46" s="111" t="s">
        <v>4</v>
      </c>
      <c r="I46" s="110" t="s">
        <v>87</v>
      </c>
      <c r="J46" s="114" t="s">
        <v>218</v>
      </c>
      <c r="K46" s="114">
        <v>2.4099999999999998E-3</v>
      </c>
      <c r="L46" s="114" t="s">
        <v>424</v>
      </c>
      <c r="M46" s="114" t="b">
        <f t="shared" si="1"/>
        <v>0</v>
      </c>
      <c r="N46" t="s">
        <v>582</v>
      </c>
      <c r="O46">
        <v>70000</v>
      </c>
      <c r="P46" t="s">
        <v>582</v>
      </c>
      <c r="Q46">
        <v>21000</v>
      </c>
      <c r="R46" t="s">
        <v>582</v>
      </c>
      <c r="S46">
        <v>21000</v>
      </c>
      <c r="T46" s="152" t="s">
        <v>582</v>
      </c>
      <c r="U46" s="152" t="s">
        <v>582</v>
      </c>
      <c r="V46" s="152" t="s">
        <v>582</v>
      </c>
      <c r="W46" s="152" t="s">
        <v>582</v>
      </c>
      <c r="X46" s="152" t="s">
        <v>582</v>
      </c>
      <c r="Y46" s="152" t="s">
        <v>582</v>
      </c>
      <c r="Z46" s="147" t="s">
        <v>1254</v>
      </c>
      <c r="AA46" s="147" t="s">
        <v>1254</v>
      </c>
      <c r="AB46" t="b">
        <v>0</v>
      </c>
    </row>
    <row r="47" spans="1:28" x14ac:dyDescent="0.2">
      <c r="A47" s="110" t="s">
        <v>20</v>
      </c>
      <c r="B47" s="110" t="s">
        <v>35</v>
      </c>
      <c r="C47" s="110" t="s">
        <v>1302</v>
      </c>
      <c r="D47" s="113">
        <v>45201</v>
      </c>
      <c r="E47" s="110" t="s">
        <v>46</v>
      </c>
      <c r="F47" s="110" t="s">
        <v>49</v>
      </c>
      <c r="G47" s="110" t="s">
        <v>20</v>
      </c>
      <c r="H47" s="111" t="s">
        <v>223</v>
      </c>
      <c r="I47" s="110" t="s">
        <v>87</v>
      </c>
      <c r="J47" s="114" t="s">
        <v>224</v>
      </c>
      <c r="K47" s="114">
        <v>2.66E-3</v>
      </c>
      <c r="L47" s="114" t="s">
        <v>424</v>
      </c>
      <c r="M47" s="114" t="b">
        <f t="shared" si="1"/>
        <v>0</v>
      </c>
      <c r="N47" t="s">
        <v>582</v>
      </c>
      <c r="O47">
        <v>350000</v>
      </c>
      <c r="P47" t="s">
        <v>582</v>
      </c>
      <c r="Q47">
        <v>110000</v>
      </c>
      <c r="R47" t="s">
        <v>582</v>
      </c>
      <c r="S47">
        <v>110000</v>
      </c>
      <c r="T47" s="152" t="s">
        <v>582</v>
      </c>
      <c r="U47" s="152" t="s">
        <v>582</v>
      </c>
      <c r="V47" s="152" t="s">
        <v>582</v>
      </c>
      <c r="W47" s="152" t="s">
        <v>582</v>
      </c>
      <c r="X47" s="152" t="s">
        <v>582</v>
      </c>
      <c r="Y47" s="152" t="s">
        <v>582</v>
      </c>
      <c r="Z47" s="147" t="s">
        <v>1254</v>
      </c>
      <c r="AA47" s="147" t="s">
        <v>1254</v>
      </c>
      <c r="AB47" t="b">
        <v>0</v>
      </c>
    </row>
    <row r="48" spans="1:28" x14ac:dyDescent="0.2">
      <c r="A48" s="110" t="s">
        <v>20</v>
      </c>
      <c r="B48" s="110" t="s">
        <v>35</v>
      </c>
      <c r="C48" s="110" t="s">
        <v>1302</v>
      </c>
      <c r="D48" s="113">
        <v>45201</v>
      </c>
      <c r="E48" s="110" t="s">
        <v>46</v>
      </c>
      <c r="F48" s="110" t="s">
        <v>49</v>
      </c>
      <c r="G48" s="110" t="s">
        <v>20</v>
      </c>
      <c r="H48" s="111" t="s">
        <v>231</v>
      </c>
      <c r="I48" s="110" t="s">
        <v>56</v>
      </c>
      <c r="J48" s="114" t="s">
        <v>232</v>
      </c>
      <c r="K48" s="114">
        <v>2E-3</v>
      </c>
      <c r="L48" s="114" t="s">
        <v>424</v>
      </c>
      <c r="M48" s="114" t="b">
        <f t="shared" si="1"/>
        <v>0</v>
      </c>
      <c r="N48">
        <v>21</v>
      </c>
      <c r="O48" t="s">
        <v>582</v>
      </c>
      <c r="P48">
        <v>170</v>
      </c>
      <c r="Q48" t="s">
        <v>582</v>
      </c>
      <c r="R48">
        <v>4800</v>
      </c>
      <c r="S48" t="s">
        <v>582</v>
      </c>
      <c r="T48" s="152" t="s">
        <v>582</v>
      </c>
      <c r="U48" s="152" t="s">
        <v>582</v>
      </c>
      <c r="V48" s="152" t="s">
        <v>582</v>
      </c>
      <c r="W48" s="152" t="s">
        <v>582</v>
      </c>
      <c r="X48" s="152" t="s">
        <v>582</v>
      </c>
      <c r="Y48" s="152" t="s">
        <v>582</v>
      </c>
      <c r="Z48" s="147" t="s">
        <v>1254</v>
      </c>
      <c r="AA48" s="147" t="s">
        <v>1254</v>
      </c>
      <c r="AB48" t="b">
        <v>0</v>
      </c>
    </row>
    <row r="49" spans="1:28" x14ac:dyDescent="0.2">
      <c r="A49" s="110" t="s">
        <v>20</v>
      </c>
      <c r="B49" s="110" t="s">
        <v>35</v>
      </c>
      <c r="C49" s="110" t="s">
        <v>1302</v>
      </c>
      <c r="D49" s="113">
        <v>45201</v>
      </c>
      <c r="E49" s="110" t="s">
        <v>46</v>
      </c>
      <c r="F49" s="110" t="s">
        <v>49</v>
      </c>
      <c r="G49" s="110" t="s">
        <v>20</v>
      </c>
      <c r="H49" s="111" t="s">
        <v>234</v>
      </c>
      <c r="I49" s="110" t="s">
        <v>205</v>
      </c>
      <c r="J49" s="114" t="s">
        <v>235</v>
      </c>
      <c r="K49" s="114">
        <v>2.0699999999999998E-3</v>
      </c>
      <c r="L49" s="114" t="s">
        <v>424</v>
      </c>
      <c r="M49" s="114" t="b">
        <f t="shared" si="1"/>
        <v>0</v>
      </c>
      <c r="N49">
        <v>2.1</v>
      </c>
      <c r="O49">
        <v>220</v>
      </c>
      <c r="P49">
        <v>17</v>
      </c>
      <c r="Q49">
        <v>74</v>
      </c>
      <c r="R49">
        <v>490</v>
      </c>
      <c r="S49">
        <v>74</v>
      </c>
      <c r="T49" s="152" t="s">
        <v>582</v>
      </c>
      <c r="U49" s="152" t="s">
        <v>582</v>
      </c>
      <c r="V49" s="152" t="s">
        <v>582</v>
      </c>
      <c r="W49" s="152" t="s">
        <v>582</v>
      </c>
      <c r="X49" s="152" t="s">
        <v>582</v>
      </c>
      <c r="Y49" s="152" t="s">
        <v>582</v>
      </c>
      <c r="Z49" s="147" t="s">
        <v>1254</v>
      </c>
      <c r="AA49" s="147" t="s">
        <v>1254</v>
      </c>
      <c r="AB49" t="b">
        <v>0</v>
      </c>
    </row>
    <row r="50" spans="1:28" x14ac:dyDescent="0.2">
      <c r="A50" s="110" t="s">
        <v>20</v>
      </c>
      <c r="B50" s="110" t="s">
        <v>35</v>
      </c>
      <c r="C50" s="110" t="s">
        <v>1302</v>
      </c>
      <c r="D50" s="113">
        <v>45201</v>
      </c>
      <c r="E50" s="110" t="s">
        <v>46</v>
      </c>
      <c r="F50" s="110" t="s">
        <v>49</v>
      </c>
      <c r="G50" s="110" t="s">
        <v>20</v>
      </c>
      <c r="H50" s="111" t="s">
        <v>238</v>
      </c>
      <c r="I50" s="110" t="s">
        <v>205</v>
      </c>
      <c r="J50" s="114" t="s">
        <v>84</v>
      </c>
      <c r="K50" s="114">
        <v>1.7700000000000001E-3</v>
      </c>
      <c r="L50" s="114" t="s">
        <v>424</v>
      </c>
      <c r="M50" s="114" t="b">
        <f t="shared" si="1"/>
        <v>0</v>
      </c>
      <c r="N50">
        <v>21</v>
      </c>
      <c r="O50" t="s">
        <v>582</v>
      </c>
      <c r="P50">
        <v>170</v>
      </c>
      <c r="Q50" t="s">
        <v>582</v>
      </c>
      <c r="R50">
        <v>4900</v>
      </c>
      <c r="S50" t="s">
        <v>582</v>
      </c>
      <c r="T50" s="152" t="s">
        <v>582</v>
      </c>
      <c r="U50" s="152" t="s">
        <v>582</v>
      </c>
      <c r="V50" s="152" t="s">
        <v>582</v>
      </c>
      <c r="W50" s="152" t="s">
        <v>582</v>
      </c>
      <c r="X50" s="152" t="s">
        <v>582</v>
      </c>
      <c r="Y50" s="152" t="s">
        <v>582</v>
      </c>
      <c r="Z50" s="147" t="s">
        <v>1254</v>
      </c>
      <c r="AA50" s="147" t="s">
        <v>1254</v>
      </c>
      <c r="AB50" t="b">
        <v>0</v>
      </c>
    </row>
    <row r="51" spans="1:28" x14ac:dyDescent="0.2">
      <c r="A51" s="110" t="s">
        <v>20</v>
      </c>
      <c r="B51" s="110" t="s">
        <v>35</v>
      </c>
      <c r="C51" s="110" t="s">
        <v>1302</v>
      </c>
      <c r="D51" s="113">
        <v>45201</v>
      </c>
      <c r="E51" s="110" t="s">
        <v>46</v>
      </c>
      <c r="F51" s="110" t="s">
        <v>49</v>
      </c>
      <c r="G51" s="110" t="s">
        <v>20</v>
      </c>
      <c r="H51" s="111" t="s">
        <v>242</v>
      </c>
      <c r="I51" s="110" t="s">
        <v>205</v>
      </c>
      <c r="J51" s="114" t="s">
        <v>243</v>
      </c>
      <c r="K51" s="114">
        <v>2.48E-3</v>
      </c>
      <c r="L51" s="114" t="s">
        <v>424</v>
      </c>
      <c r="M51" s="114" t="b">
        <f t="shared" si="1"/>
        <v>0</v>
      </c>
      <c r="N51">
        <v>210</v>
      </c>
      <c r="O51" t="s">
        <v>582</v>
      </c>
      <c r="P51">
        <v>1700</v>
      </c>
      <c r="Q51" t="s">
        <v>582</v>
      </c>
      <c r="R51">
        <v>49000</v>
      </c>
      <c r="S51" t="s">
        <v>582</v>
      </c>
      <c r="T51" s="152" t="s">
        <v>582</v>
      </c>
      <c r="U51" s="152" t="s">
        <v>582</v>
      </c>
      <c r="V51" s="152" t="s">
        <v>582</v>
      </c>
      <c r="W51" s="152" t="s">
        <v>582</v>
      </c>
      <c r="X51" s="152" t="s">
        <v>582</v>
      </c>
      <c r="Y51" s="152" t="s">
        <v>582</v>
      </c>
      <c r="Z51" s="147" t="s">
        <v>1254</v>
      </c>
      <c r="AA51" s="147" t="s">
        <v>1254</v>
      </c>
      <c r="AB51" t="b">
        <v>0</v>
      </c>
    </row>
    <row r="52" spans="1:28" x14ac:dyDescent="0.2">
      <c r="A52" s="110" t="s">
        <v>20</v>
      </c>
      <c r="B52" s="110" t="s">
        <v>35</v>
      </c>
      <c r="C52" s="110" t="s">
        <v>1302</v>
      </c>
      <c r="D52" s="113">
        <v>45201</v>
      </c>
      <c r="E52" s="110" t="s">
        <v>46</v>
      </c>
      <c r="F52" s="110" t="s">
        <v>49</v>
      </c>
      <c r="G52" s="110" t="s">
        <v>20</v>
      </c>
      <c r="H52" s="111" t="s">
        <v>8</v>
      </c>
      <c r="I52" s="110" t="s">
        <v>205</v>
      </c>
      <c r="J52" s="114" t="s">
        <v>247</v>
      </c>
      <c r="K52" s="114">
        <v>2.6800000000000001E-3</v>
      </c>
      <c r="L52" s="114" t="s">
        <v>424</v>
      </c>
      <c r="M52" s="114" t="b">
        <f t="shared" si="1"/>
        <v>0</v>
      </c>
      <c r="N52">
        <v>290</v>
      </c>
      <c r="O52" t="s">
        <v>582</v>
      </c>
      <c r="P52">
        <v>2400</v>
      </c>
      <c r="Q52" t="s">
        <v>582</v>
      </c>
      <c r="R52">
        <v>67000</v>
      </c>
      <c r="S52" t="s">
        <v>582</v>
      </c>
      <c r="T52" s="152" t="s">
        <v>582</v>
      </c>
      <c r="U52" s="152" t="s">
        <v>582</v>
      </c>
      <c r="V52" s="152" t="s">
        <v>582</v>
      </c>
      <c r="W52" s="152" t="s">
        <v>582</v>
      </c>
      <c r="X52" s="152" t="s">
        <v>582</v>
      </c>
      <c r="Y52" s="152" t="s">
        <v>582</v>
      </c>
      <c r="Z52" s="147" t="s">
        <v>1254</v>
      </c>
      <c r="AA52" s="147" t="s">
        <v>1254</v>
      </c>
      <c r="AB52" t="b">
        <v>0</v>
      </c>
    </row>
    <row r="53" spans="1:28" x14ac:dyDescent="0.2">
      <c r="A53" s="110" t="s">
        <v>20</v>
      </c>
      <c r="B53" s="110" t="s">
        <v>35</v>
      </c>
      <c r="C53" s="110" t="s">
        <v>1302</v>
      </c>
      <c r="D53" s="113">
        <v>45201</v>
      </c>
      <c r="E53" s="110" t="s">
        <v>46</v>
      </c>
      <c r="F53" s="110" t="s">
        <v>49</v>
      </c>
      <c r="G53" s="110" t="s">
        <v>20</v>
      </c>
      <c r="H53" s="111" t="s">
        <v>249</v>
      </c>
      <c r="I53" s="110" t="s">
        <v>205</v>
      </c>
      <c r="J53" s="114" t="s">
        <v>250</v>
      </c>
      <c r="K53" s="114">
        <v>1.99E-3</v>
      </c>
      <c r="L53" s="114" t="s">
        <v>424</v>
      </c>
      <c r="M53" s="114" t="b">
        <f t="shared" si="1"/>
        <v>0</v>
      </c>
      <c r="N53">
        <v>2.1</v>
      </c>
      <c r="O53" t="s">
        <v>582</v>
      </c>
      <c r="P53">
        <v>17</v>
      </c>
      <c r="Q53" t="s">
        <v>582</v>
      </c>
      <c r="R53">
        <v>490</v>
      </c>
      <c r="S53" t="s">
        <v>582</v>
      </c>
      <c r="T53" s="152" t="s">
        <v>582</v>
      </c>
      <c r="U53" s="152" t="s">
        <v>582</v>
      </c>
      <c r="V53" s="152" t="s">
        <v>582</v>
      </c>
      <c r="W53" s="152" t="s">
        <v>582</v>
      </c>
      <c r="X53" s="152" t="s">
        <v>582</v>
      </c>
      <c r="Y53" s="152" t="s">
        <v>582</v>
      </c>
      <c r="Z53" s="147" t="s">
        <v>1254</v>
      </c>
      <c r="AA53" s="147" t="s">
        <v>1254</v>
      </c>
      <c r="AB53" t="b">
        <v>0</v>
      </c>
    </row>
    <row r="54" spans="1:28" x14ac:dyDescent="0.2">
      <c r="A54" s="110" t="s">
        <v>20</v>
      </c>
      <c r="B54" s="110" t="s">
        <v>35</v>
      </c>
      <c r="C54" s="110" t="s">
        <v>1302</v>
      </c>
      <c r="D54" s="113">
        <v>45201</v>
      </c>
      <c r="E54" s="110" t="s">
        <v>46</v>
      </c>
      <c r="F54" s="110" t="s">
        <v>49</v>
      </c>
      <c r="G54" s="110" t="s">
        <v>20</v>
      </c>
      <c r="H54" s="111" t="s">
        <v>10</v>
      </c>
      <c r="I54" s="110" t="s">
        <v>208</v>
      </c>
      <c r="J54" s="114" t="s">
        <v>194</v>
      </c>
      <c r="K54" s="114">
        <v>2.6199999999999999E-3</v>
      </c>
      <c r="L54" s="114" t="s">
        <v>424</v>
      </c>
      <c r="M54" s="114" t="b">
        <f t="shared" si="1"/>
        <v>0</v>
      </c>
      <c r="N54" t="s">
        <v>582</v>
      </c>
      <c r="O54">
        <v>30000</v>
      </c>
      <c r="P54" t="s">
        <v>582</v>
      </c>
      <c r="Q54">
        <v>10000</v>
      </c>
      <c r="R54" t="s">
        <v>582</v>
      </c>
      <c r="S54">
        <v>10000</v>
      </c>
      <c r="T54" s="152" t="s">
        <v>582</v>
      </c>
      <c r="U54" s="152" t="s">
        <v>582</v>
      </c>
      <c r="V54" s="152" t="s">
        <v>582</v>
      </c>
      <c r="W54" s="152" t="s">
        <v>582</v>
      </c>
      <c r="X54" s="152" t="s">
        <v>582</v>
      </c>
      <c r="Y54" s="152" t="s">
        <v>582</v>
      </c>
      <c r="Z54" s="147" t="s">
        <v>1254</v>
      </c>
      <c r="AA54" s="147" t="s">
        <v>1254</v>
      </c>
      <c r="AB54" t="b">
        <v>0</v>
      </c>
    </row>
    <row r="55" spans="1:28" x14ac:dyDescent="0.2">
      <c r="A55" s="110" t="s">
        <v>20</v>
      </c>
      <c r="B55" s="110" t="s">
        <v>35</v>
      </c>
      <c r="C55" s="110" t="s">
        <v>1302</v>
      </c>
      <c r="D55" s="113">
        <v>45201</v>
      </c>
      <c r="E55" s="110" t="s">
        <v>46</v>
      </c>
      <c r="F55" s="110" t="s">
        <v>49</v>
      </c>
      <c r="G55" s="110" t="s">
        <v>20</v>
      </c>
      <c r="H55" s="111" t="s">
        <v>12</v>
      </c>
      <c r="I55" s="110" t="s">
        <v>87</v>
      </c>
      <c r="J55" s="114" t="s">
        <v>254</v>
      </c>
      <c r="K55" s="114">
        <v>2.3700000000000001E-3</v>
      </c>
      <c r="L55" s="114" t="s">
        <v>424</v>
      </c>
      <c r="M55" s="114" t="b">
        <f t="shared" si="1"/>
        <v>0</v>
      </c>
      <c r="N55" t="s">
        <v>582</v>
      </c>
      <c r="O55">
        <v>47000</v>
      </c>
      <c r="P55" t="s">
        <v>582</v>
      </c>
      <c r="Q55">
        <v>14000</v>
      </c>
      <c r="R55" t="s">
        <v>582</v>
      </c>
      <c r="S55">
        <v>14000</v>
      </c>
      <c r="T55" s="152" t="s">
        <v>582</v>
      </c>
      <c r="U55" s="152" t="s">
        <v>582</v>
      </c>
      <c r="V55" s="152" t="s">
        <v>582</v>
      </c>
      <c r="W55" s="152" t="s">
        <v>582</v>
      </c>
      <c r="X55" s="152" t="s">
        <v>582</v>
      </c>
      <c r="Y55" s="152" t="s">
        <v>582</v>
      </c>
      <c r="Z55" s="147" t="s">
        <v>1254</v>
      </c>
      <c r="AA55" s="147" t="s">
        <v>1254</v>
      </c>
      <c r="AB55" t="b">
        <v>0</v>
      </c>
    </row>
    <row r="56" spans="1:28" x14ac:dyDescent="0.2">
      <c r="A56" s="110" t="s">
        <v>20</v>
      </c>
      <c r="B56" s="110" t="s">
        <v>35</v>
      </c>
      <c r="C56" s="110" t="s">
        <v>1302</v>
      </c>
      <c r="D56" s="113">
        <v>45201</v>
      </c>
      <c r="E56" s="110" t="s">
        <v>46</v>
      </c>
      <c r="F56" s="110" t="s">
        <v>49</v>
      </c>
      <c r="G56" s="110" t="s">
        <v>20</v>
      </c>
      <c r="H56" s="111" t="s">
        <v>256</v>
      </c>
      <c r="I56" s="110" t="s">
        <v>205</v>
      </c>
      <c r="J56" s="114" t="s">
        <v>257</v>
      </c>
      <c r="K56" s="114">
        <v>2.0899999999999998E-3</v>
      </c>
      <c r="L56" s="114" t="s">
        <v>424</v>
      </c>
      <c r="M56" s="114" t="b">
        <f t="shared" si="1"/>
        <v>0</v>
      </c>
      <c r="N56">
        <v>2.9</v>
      </c>
      <c r="O56" t="s">
        <v>582</v>
      </c>
      <c r="P56">
        <v>24</v>
      </c>
      <c r="Q56" t="s">
        <v>582</v>
      </c>
      <c r="R56">
        <v>670</v>
      </c>
      <c r="S56" t="s">
        <v>582</v>
      </c>
      <c r="T56" s="152" t="s">
        <v>582</v>
      </c>
      <c r="U56" s="152" t="s">
        <v>582</v>
      </c>
      <c r="V56" s="152" t="s">
        <v>582</v>
      </c>
      <c r="W56" s="152" t="s">
        <v>582</v>
      </c>
      <c r="X56" s="152" t="s">
        <v>582</v>
      </c>
      <c r="Y56" s="152" t="s">
        <v>582</v>
      </c>
      <c r="Z56" s="147" t="s">
        <v>1254</v>
      </c>
      <c r="AA56" s="147" t="s">
        <v>1254</v>
      </c>
      <c r="AB56" t="b">
        <v>0</v>
      </c>
    </row>
    <row r="57" spans="1:28" x14ac:dyDescent="0.2">
      <c r="A57" s="110" t="s">
        <v>20</v>
      </c>
      <c r="B57" s="110" t="s">
        <v>35</v>
      </c>
      <c r="C57" s="110" t="s">
        <v>1302</v>
      </c>
      <c r="D57" s="113">
        <v>45201</v>
      </c>
      <c r="E57" s="110" t="s">
        <v>46</v>
      </c>
      <c r="F57" s="110" t="s">
        <v>49</v>
      </c>
      <c r="G57" s="110" t="s">
        <v>20</v>
      </c>
      <c r="H57" s="111" t="s">
        <v>13</v>
      </c>
      <c r="I57" s="110" t="s">
        <v>87</v>
      </c>
      <c r="J57" s="114" t="s">
        <v>258</v>
      </c>
      <c r="K57" s="114">
        <v>2.31E-3</v>
      </c>
      <c r="L57" s="114" t="s">
        <v>424</v>
      </c>
      <c r="M57" s="114" t="b">
        <f t="shared" si="1"/>
        <v>0</v>
      </c>
      <c r="N57" t="s">
        <v>582</v>
      </c>
      <c r="O57">
        <v>23000</v>
      </c>
      <c r="P57" t="s">
        <v>582</v>
      </c>
      <c r="Q57">
        <v>7500</v>
      </c>
      <c r="R57" t="s">
        <v>582</v>
      </c>
      <c r="S57">
        <v>7500</v>
      </c>
      <c r="T57" s="152" t="s">
        <v>582</v>
      </c>
      <c r="U57" s="152" t="s">
        <v>582</v>
      </c>
      <c r="V57" s="152" t="s">
        <v>582</v>
      </c>
      <c r="W57" s="152" t="s">
        <v>582</v>
      </c>
      <c r="X57" s="152" t="s">
        <v>582</v>
      </c>
      <c r="Y57" s="152" t="s">
        <v>582</v>
      </c>
      <c r="Z57" s="147" t="s">
        <v>1254</v>
      </c>
      <c r="AA57" s="147" t="s">
        <v>1254</v>
      </c>
      <c r="AB57" t="b">
        <v>0</v>
      </c>
    </row>
    <row r="58" spans="1:28" x14ac:dyDescent="0.2">
      <c r="A58" s="110" t="s">
        <v>20</v>
      </c>
      <c r="B58" s="110" t="s">
        <v>35</v>
      </c>
      <c r="C58" s="110" t="s">
        <v>1302</v>
      </c>
      <c r="D58" s="113">
        <v>45201</v>
      </c>
      <c r="E58" s="110" t="s">
        <v>46</v>
      </c>
      <c r="F58" s="110" t="s">
        <v>49</v>
      </c>
      <c r="G58" s="110" t="s">
        <v>20</v>
      </c>
      <c r="H58" s="111" t="s">
        <v>260</v>
      </c>
      <c r="I58" s="110" t="s">
        <v>87</v>
      </c>
      <c r="J58" s="114" t="s">
        <v>261</v>
      </c>
      <c r="K58" s="114">
        <v>2.9999999999999997E-4</v>
      </c>
      <c r="L58" s="114" t="s">
        <v>424</v>
      </c>
      <c r="M58" s="114" t="b">
        <f t="shared" si="1"/>
        <v>0</v>
      </c>
      <c r="N58" t="s">
        <v>582</v>
      </c>
      <c r="O58">
        <v>130000</v>
      </c>
      <c r="P58" t="s">
        <v>582</v>
      </c>
      <c r="Q58">
        <v>56000</v>
      </c>
      <c r="R58" t="s">
        <v>582</v>
      </c>
      <c r="S58">
        <v>56000</v>
      </c>
      <c r="T58" s="152" t="s">
        <v>582</v>
      </c>
      <c r="U58" s="152" t="s">
        <v>582</v>
      </c>
      <c r="V58" s="152" t="s">
        <v>582</v>
      </c>
      <c r="W58" s="152" t="s">
        <v>582</v>
      </c>
      <c r="X58" s="152" t="s">
        <v>582</v>
      </c>
      <c r="Y58" s="152" t="s">
        <v>582</v>
      </c>
      <c r="Z58" s="147" t="s">
        <v>1254</v>
      </c>
      <c r="AA58" s="147" t="s">
        <v>1254</v>
      </c>
      <c r="AB58" t="b">
        <v>0</v>
      </c>
    </row>
    <row r="59" spans="1:28" x14ac:dyDescent="0.2">
      <c r="A59" s="110" t="s">
        <v>20</v>
      </c>
      <c r="B59" s="110" t="s">
        <v>35</v>
      </c>
      <c r="C59" s="110" t="s">
        <v>1302</v>
      </c>
      <c r="D59" s="113">
        <v>45201</v>
      </c>
      <c r="E59" s="110" t="s">
        <v>46</v>
      </c>
      <c r="F59" s="110" t="s">
        <v>49</v>
      </c>
      <c r="G59" s="110" t="s">
        <v>20</v>
      </c>
      <c r="H59" s="111" t="s">
        <v>265</v>
      </c>
      <c r="I59" s="110" t="s">
        <v>87</v>
      </c>
      <c r="J59" s="114" t="s">
        <v>266</v>
      </c>
      <c r="K59" s="114">
        <v>2.66</v>
      </c>
      <c r="L59" s="114" t="s">
        <v>424</v>
      </c>
      <c r="M59" s="114" t="b">
        <f t="shared" si="1"/>
        <v>1</v>
      </c>
      <c r="O59">
        <v>20000</v>
      </c>
      <c r="P59" t="s">
        <v>582</v>
      </c>
      <c r="Q59">
        <v>9700</v>
      </c>
      <c r="R59" t="s">
        <v>582</v>
      </c>
      <c r="S59" t="s">
        <v>582</v>
      </c>
      <c r="T59" s="152" t="s">
        <v>582</v>
      </c>
      <c r="U59" s="152">
        <v>1.3300000000000001E-4</v>
      </c>
      <c r="V59" s="152" t="s">
        <v>582</v>
      </c>
      <c r="W59" s="152">
        <v>2.7422680412371133E-4</v>
      </c>
      <c r="X59" s="152" t="s">
        <v>582</v>
      </c>
      <c r="Y59" s="152" t="s">
        <v>582</v>
      </c>
      <c r="Z59" s="147" t="s">
        <v>1254</v>
      </c>
      <c r="AA59" s="147" t="s">
        <v>1254</v>
      </c>
      <c r="AB59" t="b">
        <v>0</v>
      </c>
    </row>
    <row r="60" spans="1:28" x14ac:dyDescent="0.2">
      <c r="A60" s="110" t="s">
        <v>20</v>
      </c>
      <c r="B60" s="110" t="s">
        <v>35</v>
      </c>
      <c r="C60" s="110" t="s">
        <v>1302</v>
      </c>
      <c r="D60" s="113">
        <v>45201</v>
      </c>
      <c r="E60" s="110" t="s">
        <v>46</v>
      </c>
      <c r="F60" s="110" t="s">
        <v>49</v>
      </c>
      <c r="G60" s="110" t="s">
        <v>20</v>
      </c>
      <c r="H60" s="111" t="s">
        <v>270</v>
      </c>
      <c r="I60" s="110" t="s">
        <v>87</v>
      </c>
      <c r="J60" s="114" t="s">
        <v>271</v>
      </c>
      <c r="K60" s="114">
        <v>1.61</v>
      </c>
      <c r="L60" s="114" t="s">
        <v>424</v>
      </c>
      <c r="M60" s="114" t="b">
        <f t="shared" si="1"/>
        <v>1</v>
      </c>
      <c r="O60">
        <v>14000</v>
      </c>
      <c r="P60" t="s">
        <v>582</v>
      </c>
      <c r="Q60">
        <v>4600</v>
      </c>
      <c r="R60" t="s">
        <v>582</v>
      </c>
      <c r="S60" t="s">
        <v>582</v>
      </c>
      <c r="T60" s="152" t="s">
        <v>582</v>
      </c>
      <c r="U60" s="152">
        <v>1.15E-4</v>
      </c>
      <c r="V60" s="152" t="s">
        <v>582</v>
      </c>
      <c r="W60" s="152">
        <v>3.5E-4</v>
      </c>
      <c r="X60" s="152" t="s">
        <v>582</v>
      </c>
      <c r="Y60" s="152" t="s">
        <v>582</v>
      </c>
      <c r="Z60" s="147" t="s">
        <v>1254</v>
      </c>
      <c r="AA60" s="147" t="s">
        <v>1254</v>
      </c>
      <c r="AB60" t="b">
        <v>0</v>
      </c>
    </row>
    <row r="61" spans="1:28" x14ac:dyDescent="0.2">
      <c r="A61" s="110" t="s">
        <v>20</v>
      </c>
      <c r="B61" s="110" t="s">
        <v>35</v>
      </c>
      <c r="C61" s="110" t="s">
        <v>1302</v>
      </c>
      <c r="D61" s="113">
        <v>45201</v>
      </c>
      <c r="E61" s="110" t="s">
        <v>46</v>
      </c>
      <c r="F61" s="110" t="s">
        <v>49</v>
      </c>
      <c r="G61" s="110" t="s">
        <v>20</v>
      </c>
      <c r="H61" s="111" t="s">
        <v>279</v>
      </c>
      <c r="I61" s="110" t="s">
        <v>208</v>
      </c>
      <c r="J61" s="114" t="s">
        <v>280</v>
      </c>
      <c r="K61" s="114">
        <v>3.85</v>
      </c>
      <c r="L61" s="114" t="s">
        <v>424</v>
      </c>
      <c r="M61" s="114" t="b">
        <f t="shared" si="1"/>
        <v>0</v>
      </c>
      <c r="O61">
        <v>36000</v>
      </c>
      <c r="P61" t="s">
        <v>582</v>
      </c>
      <c r="Q61">
        <v>11000</v>
      </c>
      <c r="R61" t="s">
        <v>582</v>
      </c>
      <c r="S61" t="s">
        <v>582</v>
      </c>
      <c r="T61" s="152" t="s">
        <v>582</v>
      </c>
      <c r="U61" s="152" t="s">
        <v>582</v>
      </c>
      <c r="V61" s="152" t="s">
        <v>582</v>
      </c>
      <c r="W61" s="152" t="s">
        <v>582</v>
      </c>
      <c r="X61" s="152" t="s">
        <v>582</v>
      </c>
      <c r="Y61" s="152" t="s">
        <v>582</v>
      </c>
      <c r="Z61" s="147" t="s">
        <v>1254</v>
      </c>
      <c r="AA61" s="147" t="s">
        <v>1254</v>
      </c>
      <c r="AB61" t="b">
        <v>0</v>
      </c>
    </row>
    <row r="62" spans="1:28" x14ac:dyDescent="0.2">
      <c r="A62" s="110" t="s">
        <v>21</v>
      </c>
      <c r="B62" s="110" t="s">
        <v>36</v>
      </c>
      <c r="C62" s="110" t="s">
        <v>1302</v>
      </c>
      <c r="D62" s="113">
        <v>45201</v>
      </c>
      <c r="E62" s="110" t="s">
        <v>47</v>
      </c>
      <c r="F62" s="110" t="s">
        <v>49</v>
      </c>
      <c r="G62" s="110" t="s">
        <v>21</v>
      </c>
      <c r="H62" s="111" t="s">
        <v>55</v>
      </c>
      <c r="I62" s="110" t="s">
        <v>56</v>
      </c>
      <c r="J62" s="114" t="s">
        <v>58</v>
      </c>
      <c r="K62" s="114">
        <v>5.47E-3</v>
      </c>
      <c r="L62" s="114" t="s">
        <v>424</v>
      </c>
      <c r="M62" s="114" t="b">
        <f t="shared" ref="M62:M125" si="2">NOT(OR(LEFT(J62,1)="&lt;", J62 = "---"))</f>
        <v>0</v>
      </c>
      <c r="N62">
        <v>4</v>
      </c>
      <c r="O62">
        <v>550</v>
      </c>
      <c r="P62">
        <v>40</v>
      </c>
      <c r="Q62">
        <v>540</v>
      </c>
      <c r="R62">
        <v>1100</v>
      </c>
      <c r="S62">
        <v>540</v>
      </c>
      <c r="T62" s="152" t="s">
        <v>582</v>
      </c>
      <c r="U62" s="152" t="s">
        <v>582</v>
      </c>
      <c r="V62" s="152" t="s">
        <v>582</v>
      </c>
      <c r="W62" s="152" t="s">
        <v>582</v>
      </c>
      <c r="X62" s="152" t="s">
        <v>582</v>
      </c>
      <c r="Y62" s="152" t="s">
        <v>582</v>
      </c>
      <c r="Z62" s="147" t="s">
        <v>1254</v>
      </c>
      <c r="AA62" s="147"/>
      <c r="AB62" t="b">
        <v>0</v>
      </c>
    </row>
    <row r="63" spans="1:28" x14ac:dyDescent="0.2">
      <c r="A63" s="110" t="s">
        <v>21</v>
      </c>
      <c r="B63" s="110" t="s">
        <v>36</v>
      </c>
      <c r="C63" s="110" t="s">
        <v>1302</v>
      </c>
      <c r="D63" s="113">
        <v>45201</v>
      </c>
      <c r="E63" s="110" t="s">
        <v>47</v>
      </c>
      <c r="F63" s="110" t="s">
        <v>49</v>
      </c>
      <c r="G63" s="110" t="s">
        <v>21</v>
      </c>
      <c r="H63" s="111" t="s">
        <v>0</v>
      </c>
      <c r="I63" s="110" t="s">
        <v>56</v>
      </c>
      <c r="J63" s="114" t="s">
        <v>67</v>
      </c>
      <c r="K63" s="114">
        <v>7.0799999999999997E-4</v>
      </c>
      <c r="L63" s="114" t="s">
        <v>424</v>
      </c>
      <c r="M63" s="114" t="b">
        <f t="shared" si="2"/>
        <v>0</v>
      </c>
      <c r="N63">
        <v>37</v>
      </c>
      <c r="O63">
        <v>3000</v>
      </c>
      <c r="P63">
        <v>380</v>
      </c>
      <c r="Q63">
        <v>1200</v>
      </c>
      <c r="R63">
        <v>11000</v>
      </c>
      <c r="S63">
        <v>1200</v>
      </c>
      <c r="T63" s="152" t="s">
        <v>582</v>
      </c>
      <c r="U63" s="152" t="s">
        <v>582</v>
      </c>
      <c r="V63" s="152" t="s">
        <v>582</v>
      </c>
      <c r="W63" s="152" t="s">
        <v>582</v>
      </c>
      <c r="X63" s="152" t="s">
        <v>582</v>
      </c>
      <c r="Y63" s="152" t="s">
        <v>582</v>
      </c>
      <c r="Z63" s="147" t="s">
        <v>1254</v>
      </c>
      <c r="AA63" s="147"/>
      <c r="AB63" t="b">
        <v>0</v>
      </c>
    </row>
    <row r="64" spans="1:28" x14ac:dyDescent="0.2">
      <c r="A64" s="110" t="s">
        <v>21</v>
      </c>
      <c r="B64" s="110" t="s">
        <v>36</v>
      </c>
      <c r="C64" s="110" t="s">
        <v>1302</v>
      </c>
      <c r="D64" s="113">
        <v>45201</v>
      </c>
      <c r="E64" s="110" t="s">
        <v>47</v>
      </c>
      <c r="F64" s="110" t="s">
        <v>49</v>
      </c>
      <c r="G64" s="110" t="s">
        <v>21</v>
      </c>
      <c r="H64" s="111" t="s">
        <v>72</v>
      </c>
      <c r="I64" s="110" t="s">
        <v>56</v>
      </c>
      <c r="J64" s="114" t="s">
        <v>74</v>
      </c>
      <c r="K64" s="114">
        <v>1.1000000000000001E-3</v>
      </c>
      <c r="L64" s="114" t="s">
        <v>424</v>
      </c>
      <c r="M64" s="114" t="b">
        <f t="shared" si="2"/>
        <v>0</v>
      </c>
      <c r="N64">
        <v>15</v>
      </c>
      <c r="O64">
        <v>23000</v>
      </c>
      <c r="P64">
        <v>230</v>
      </c>
      <c r="Q64">
        <v>7100</v>
      </c>
      <c r="R64">
        <v>6300</v>
      </c>
      <c r="S64">
        <v>7100</v>
      </c>
      <c r="T64" s="152" t="s">
        <v>582</v>
      </c>
      <c r="U64" s="152" t="s">
        <v>582</v>
      </c>
      <c r="V64" s="152" t="s">
        <v>582</v>
      </c>
      <c r="W64" s="152" t="s">
        <v>582</v>
      </c>
      <c r="X64" s="152" t="s">
        <v>582</v>
      </c>
      <c r="Y64" s="152" t="s">
        <v>582</v>
      </c>
      <c r="Z64" s="147" t="s">
        <v>1254</v>
      </c>
      <c r="AA64" s="147"/>
      <c r="AB64" t="b">
        <v>0</v>
      </c>
    </row>
    <row r="65" spans="1:28" x14ac:dyDescent="0.2">
      <c r="A65" s="110" t="s">
        <v>21</v>
      </c>
      <c r="B65" s="110" t="s">
        <v>36</v>
      </c>
      <c r="C65" s="110" t="s">
        <v>1302</v>
      </c>
      <c r="D65" s="113">
        <v>45201</v>
      </c>
      <c r="E65" s="110" t="s">
        <v>47</v>
      </c>
      <c r="F65" s="110" t="s">
        <v>49</v>
      </c>
      <c r="G65" s="110" t="s">
        <v>21</v>
      </c>
      <c r="H65" s="111" t="s">
        <v>82</v>
      </c>
      <c r="I65" s="110" t="s">
        <v>56</v>
      </c>
      <c r="J65" s="114" t="s">
        <v>84</v>
      </c>
      <c r="K65" s="114">
        <v>1.7700000000000001E-3</v>
      </c>
      <c r="L65" s="114" t="s">
        <v>424</v>
      </c>
      <c r="M65" s="114" t="b">
        <f t="shared" si="2"/>
        <v>0</v>
      </c>
      <c r="N65">
        <v>260</v>
      </c>
      <c r="O65">
        <v>23000</v>
      </c>
      <c r="P65">
        <v>2700</v>
      </c>
      <c r="Q65">
        <v>7100</v>
      </c>
      <c r="R65">
        <v>74000</v>
      </c>
      <c r="S65">
        <v>7100</v>
      </c>
      <c r="T65" s="152" t="s">
        <v>582</v>
      </c>
      <c r="U65" s="152" t="s">
        <v>582</v>
      </c>
      <c r="V65" s="152" t="s">
        <v>582</v>
      </c>
      <c r="W65" s="152" t="s">
        <v>582</v>
      </c>
      <c r="X65" s="152" t="s">
        <v>582</v>
      </c>
      <c r="Y65" s="152" t="s">
        <v>582</v>
      </c>
      <c r="Z65" s="147" t="s">
        <v>1254</v>
      </c>
      <c r="AA65" s="147"/>
      <c r="AB65" t="b">
        <v>0</v>
      </c>
    </row>
    <row r="66" spans="1:28" x14ac:dyDescent="0.2">
      <c r="A66" s="110" t="s">
        <v>21</v>
      </c>
      <c r="B66" s="110" t="s">
        <v>36</v>
      </c>
      <c r="C66" s="110" t="s">
        <v>1302</v>
      </c>
      <c r="D66" s="113">
        <v>45201</v>
      </c>
      <c r="E66" s="110" t="s">
        <v>47</v>
      </c>
      <c r="F66" s="110" t="s">
        <v>49</v>
      </c>
      <c r="G66" s="110" t="s">
        <v>21</v>
      </c>
      <c r="H66" s="111" t="s">
        <v>86</v>
      </c>
      <c r="I66" s="110" t="s">
        <v>87</v>
      </c>
      <c r="J66" s="114" t="s">
        <v>89</v>
      </c>
      <c r="K66" s="114">
        <v>2.98E-3</v>
      </c>
      <c r="L66" s="114" t="s">
        <v>424</v>
      </c>
      <c r="M66" s="114" t="b">
        <f t="shared" si="2"/>
        <v>0</v>
      </c>
      <c r="N66" t="s">
        <v>582</v>
      </c>
      <c r="O66">
        <v>750</v>
      </c>
      <c r="P66" t="s">
        <v>582</v>
      </c>
      <c r="Q66">
        <v>370</v>
      </c>
      <c r="R66" t="s">
        <v>582</v>
      </c>
      <c r="S66">
        <v>370</v>
      </c>
      <c r="T66" s="152" t="s">
        <v>582</v>
      </c>
      <c r="U66" s="152" t="s">
        <v>582</v>
      </c>
      <c r="V66" s="152" t="s">
        <v>582</v>
      </c>
      <c r="W66" s="152" t="s">
        <v>582</v>
      </c>
      <c r="X66" s="152" t="s">
        <v>582</v>
      </c>
      <c r="Y66" s="152" t="s">
        <v>582</v>
      </c>
      <c r="Z66" s="147" t="s">
        <v>1254</v>
      </c>
      <c r="AA66" s="147"/>
      <c r="AB66" t="b">
        <v>0</v>
      </c>
    </row>
    <row r="67" spans="1:28" x14ac:dyDescent="0.2">
      <c r="A67" s="110" t="s">
        <v>21</v>
      </c>
      <c r="B67" s="110" t="s">
        <v>36</v>
      </c>
      <c r="C67" s="110" t="s">
        <v>1302</v>
      </c>
      <c r="D67" s="113">
        <v>45201</v>
      </c>
      <c r="E67" s="110" t="s">
        <v>47</v>
      </c>
      <c r="F67" s="110" t="s">
        <v>49</v>
      </c>
      <c r="G67" s="110" t="s">
        <v>21</v>
      </c>
      <c r="H67" s="111" t="s">
        <v>97</v>
      </c>
      <c r="I67" s="110" t="s">
        <v>56</v>
      </c>
      <c r="J67" s="114" t="s">
        <v>99</v>
      </c>
      <c r="K67" s="114">
        <v>1.3600000000000001E-3</v>
      </c>
      <c r="L67" s="114" t="s">
        <v>424</v>
      </c>
      <c r="M67" s="114" t="b">
        <f t="shared" si="2"/>
        <v>0</v>
      </c>
      <c r="N67">
        <v>34</v>
      </c>
      <c r="O67">
        <v>4000</v>
      </c>
      <c r="P67">
        <v>320</v>
      </c>
      <c r="Q67">
        <v>1300</v>
      </c>
      <c r="R67">
        <v>8900</v>
      </c>
      <c r="S67">
        <v>1300</v>
      </c>
      <c r="T67" s="152" t="s">
        <v>582</v>
      </c>
      <c r="U67" s="152" t="s">
        <v>582</v>
      </c>
      <c r="V67" s="152" t="s">
        <v>582</v>
      </c>
      <c r="W67" s="152" t="s">
        <v>582</v>
      </c>
      <c r="X67" s="152" t="s">
        <v>582</v>
      </c>
      <c r="Y67" s="152" t="s">
        <v>582</v>
      </c>
      <c r="Z67" s="147" t="s">
        <v>1254</v>
      </c>
      <c r="AA67" s="147"/>
      <c r="AB67" t="b">
        <v>0</v>
      </c>
    </row>
    <row r="68" spans="1:28" x14ac:dyDescent="0.2">
      <c r="A68" s="110" t="s">
        <v>21</v>
      </c>
      <c r="B68" s="110" t="s">
        <v>36</v>
      </c>
      <c r="C68" s="110" t="s">
        <v>1302</v>
      </c>
      <c r="D68" s="113">
        <v>45201</v>
      </c>
      <c r="E68" s="110" t="s">
        <v>47</v>
      </c>
      <c r="F68" s="110" t="s">
        <v>49</v>
      </c>
      <c r="G68" s="110" t="s">
        <v>21</v>
      </c>
      <c r="H68" s="111" t="s">
        <v>101</v>
      </c>
      <c r="I68" s="110" t="s">
        <v>87</v>
      </c>
      <c r="J68" s="114" t="s">
        <v>103</v>
      </c>
      <c r="K68" s="114">
        <v>3.1799999999999998E-4</v>
      </c>
      <c r="L68" s="114" t="s">
        <v>424</v>
      </c>
      <c r="M68" s="114" t="b">
        <f t="shared" si="2"/>
        <v>0</v>
      </c>
      <c r="N68" t="s">
        <v>582</v>
      </c>
      <c r="O68">
        <v>8700</v>
      </c>
      <c r="P68" t="s">
        <v>582</v>
      </c>
      <c r="Q68">
        <v>4700</v>
      </c>
      <c r="R68" t="s">
        <v>582</v>
      </c>
      <c r="S68">
        <v>4700</v>
      </c>
      <c r="T68" s="152" t="s">
        <v>582</v>
      </c>
      <c r="U68" s="152" t="s">
        <v>582</v>
      </c>
      <c r="V68" s="152" t="s">
        <v>582</v>
      </c>
      <c r="W68" s="152" t="s">
        <v>582</v>
      </c>
      <c r="X68" s="152" t="s">
        <v>582</v>
      </c>
      <c r="Y68" s="152" t="s">
        <v>582</v>
      </c>
      <c r="Z68" s="147" t="s">
        <v>1254</v>
      </c>
      <c r="AA68" s="147"/>
      <c r="AB68" t="b">
        <v>0</v>
      </c>
    </row>
    <row r="69" spans="1:28" x14ac:dyDescent="0.2">
      <c r="A69" s="110" t="s">
        <v>21</v>
      </c>
      <c r="B69" s="110" t="s">
        <v>36</v>
      </c>
      <c r="C69" s="110" t="s">
        <v>1302</v>
      </c>
      <c r="D69" s="113">
        <v>45201</v>
      </c>
      <c r="E69" s="110" t="s">
        <v>47</v>
      </c>
      <c r="F69" s="110" t="s">
        <v>49</v>
      </c>
      <c r="G69" s="110" t="s">
        <v>21</v>
      </c>
      <c r="H69" s="111" t="s">
        <v>110</v>
      </c>
      <c r="I69" s="110" t="s">
        <v>56</v>
      </c>
      <c r="J69" s="114" t="s">
        <v>112</v>
      </c>
      <c r="K69" s="114">
        <v>9.2699999999999998E-4</v>
      </c>
      <c r="L69" s="114" t="s">
        <v>424</v>
      </c>
      <c r="M69" s="114" t="b">
        <f t="shared" si="2"/>
        <v>0</v>
      </c>
      <c r="N69">
        <v>17</v>
      </c>
      <c r="O69">
        <v>23000</v>
      </c>
      <c r="P69">
        <v>210</v>
      </c>
      <c r="Q69">
        <v>7100</v>
      </c>
      <c r="R69">
        <v>5800</v>
      </c>
      <c r="S69">
        <v>7100</v>
      </c>
      <c r="T69" s="152" t="s">
        <v>582</v>
      </c>
      <c r="U69" s="152" t="s">
        <v>582</v>
      </c>
      <c r="V69" s="152" t="s">
        <v>582</v>
      </c>
      <c r="W69" s="152" t="s">
        <v>582</v>
      </c>
      <c r="X69" s="152" t="s">
        <v>582</v>
      </c>
      <c r="Y69" s="152" t="s">
        <v>582</v>
      </c>
      <c r="Z69" s="147" t="s">
        <v>1254</v>
      </c>
      <c r="AA69" s="147"/>
      <c r="AB69" t="b">
        <v>0</v>
      </c>
    </row>
    <row r="70" spans="1:28" x14ac:dyDescent="0.2">
      <c r="A70" s="110" t="s">
        <v>21</v>
      </c>
      <c r="B70" s="110" t="s">
        <v>36</v>
      </c>
      <c r="C70" s="110" t="s">
        <v>1302</v>
      </c>
      <c r="D70" s="113">
        <v>45201</v>
      </c>
      <c r="E70" s="110" t="s">
        <v>47</v>
      </c>
      <c r="F70" s="110" t="s">
        <v>49</v>
      </c>
      <c r="G70" s="110" t="s">
        <v>21</v>
      </c>
      <c r="H70" s="111" t="s">
        <v>114</v>
      </c>
      <c r="I70" s="110" t="s">
        <v>87</v>
      </c>
      <c r="J70" s="114" t="s">
        <v>116</v>
      </c>
      <c r="K70" s="114">
        <v>2.5799999999999998E-3</v>
      </c>
      <c r="L70" s="114" t="s">
        <v>424</v>
      </c>
      <c r="M70" s="114" t="b">
        <f t="shared" si="2"/>
        <v>0</v>
      </c>
      <c r="N70" t="s">
        <v>582</v>
      </c>
      <c r="O70">
        <v>2800000</v>
      </c>
      <c r="P70" t="s">
        <v>582</v>
      </c>
      <c r="Q70">
        <v>2800000</v>
      </c>
      <c r="R70" t="s">
        <v>582</v>
      </c>
      <c r="S70">
        <v>2800000</v>
      </c>
      <c r="T70" s="152" t="s">
        <v>582</v>
      </c>
      <c r="U70" s="152" t="s">
        <v>582</v>
      </c>
      <c r="V70" s="152" t="s">
        <v>582</v>
      </c>
      <c r="W70" s="152" t="s">
        <v>582</v>
      </c>
      <c r="X70" s="152" t="s">
        <v>582</v>
      </c>
      <c r="Y70" s="152" t="s">
        <v>582</v>
      </c>
      <c r="Z70" s="147" t="s">
        <v>1254</v>
      </c>
      <c r="AA70" s="147"/>
      <c r="AB70" t="b">
        <v>0</v>
      </c>
    </row>
    <row r="71" spans="1:28" x14ac:dyDescent="0.2">
      <c r="A71" s="110" t="s">
        <v>21</v>
      </c>
      <c r="B71" s="110" t="s">
        <v>36</v>
      </c>
      <c r="C71" s="110" t="s">
        <v>1302</v>
      </c>
      <c r="D71" s="113">
        <v>45201</v>
      </c>
      <c r="E71" s="110" t="s">
        <v>47</v>
      </c>
      <c r="F71" s="110" t="s">
        <v>49</v>
      </c>
      <c r="G71" s="110" t="s">
        <v>21</v>
      </c>
      <c r="H71" s="111" t="s">
        <v>118</v>
      </c>
      <c r="I71" s="110" t="s">
        <v>56</v>
      </c>
      <c r="J71" s="114" t="s">
        <v>120</v>
      </c>
      <c r="K71" s="114">
        <v>1.56E-3</v>
      </c>
      <c r="L71" s="114" t="s">
        <v>424</v>
      </c>
      <c r="M71" s="114" t="b">
        <f t="shared" si="2"/>
        <v>0</v>
      </c>
      <c r="N71">
        <v>26</v>
      </c>
      <c r="O71">
        <v>8200</v>
      </c>
      <c r="P71">
        <v>410</v>
      </c>
      <c r="Q71">
        <v>3100</v>
      </c>
      <c r="R71">
        <v>11000</v>
      </c>
      <c r="S71">
        <v>3100</v>
      </c>
      <c r="T71" s="152" t="s">
        <v>582</v>
      </c>
      <c r="U71" s="152" t="s">
        <v>582</v>
      </c>
      <c r="V71" s="152" t="s">
        <v>582</v>
      </c>
      <c r="W71" s="152" t="s">
        <v>582</v>
      </c>
      <c r="X71" s="152" t="s">
        <v>582</v>
      </c>
      <c r="Y71" s="152" t="s">
        <v>582</v>
      </c>
      <c r="Z71" s="147" t="s">
        <v>1254</v>
      </c>
      <c r="AA71" s="147"/>
      <c r="AB71" t="b">
        <v>0</v>
      </c>
    </row>
    <row r="72" spans="1:28" x14ac:dyDescent="0.2">
      <c r="A72" s="110" t="s">
        <v>21</v>
      </c>
      <c r="B72" s="110" t="s">
        <v>36</v>
      </c>
      <c r="C72" s="110" t="s">
        <v>1302</v>
      </c>
      <c r="D72" s="113">
        <v>45201</v>
      </c>
      <c r="E72" s="110" t="s">
        <v>47</v>
      </c>
      <c r="F72" s="110" t="s">
        <v>49</v>
      </c>
      <c r="G72" s="110" t="s">
        <v>21</v>
      </c>
      <c r="H72" s="111" t="s">
        <v>121</v>
      </c>
      <c r="I72" s="110" t="s">
        <v>87</v>
      </c>
      <c r="J72" s="114" t="s">
        <v>123</v>
      </c>
      <c r="K72" s="114">
        <v>6.5900000000000004E-3</v>
      </c>
      <c r="L72" s="114" t="s">
        <v>424</v>
      </c>
      <c r="M72" s="114" t="b">
        <f t="shared" si="2"/>
        <v>0</v>
      </c>
      <c r="N72" t="s">
        <v>582</v>
      </c>
      <c r="O72">
        <v>25000</v>
      </c>
      <c r="P72" t="s">
        <v>582</v>
      </c>
      <c r="Q72">
        <v>25000</v>
      </c>
      <c r="R72" t="s">
        <v>582</v>
      </c>
      <c r="S72">
        <v>25000</v>
      </c>
      <c r="T72" s="152" t="s">
        <v>582</v>
      </c>
      <c r="U72" s="152" t="s">
        <v>582</v>
      </c>
      <c r="V72" s="152" t="s">
        <v>582</v>
      </c>
      <c r="W72" s="152" t="s">
        <v>582</v>
      </c>
      <c r="X72" s="152" t="s">
        <v>582</v>
      </c>
      <c r="Y72" s="152" t="s">
        <v>582</v>
      </c>
      <c r="Z72" s="147" t="s">
        <v>1254</v>
      </c>
      <c r="AA72" s="147"/>
      <c r="AB72" t="b">
        <v>0</v>
      </c>
    </row>
    <row r="73" spans="1:28" x14ac:dyDescent="0.2">
      <c r="A73" s="110" t="s">
        <v>21</v>
      </c>
      <c r="B73" s="110" t="s">
        <v>36</v>
      </c>
      <c r="C73" s="110" t="s">
        <v>1302</v>
      </c>
      <c r="D73" s="113">
        <v>45201</v>
      </c>
      <c r="E73" s="110" t="s">
        <v>47</v>
      </c>
      <c r="F73" s="110" t="s">
        <v>49</v>
      </c>
      <c r="G73" s="110" t="s">
        <v>21</v>
      </c>
      <c r="H73" s="111" t="s">
        <v>2</v>
      </c>
      <c r="I73" s="110" t="s">
        <v>87</v>
      </c>
      <c r="J73" s="114" t="s">
        <v>132</v>
      </c>
      <c r="K73" s="114">
        <v>6.4400000000000004E-4</v>
      </c>
      <c r="L73" s="114" t="s">
        <v>424</v>
      </c>
      <c r="M73" s="114" t="b">
        <f t="shared" si="2"/>
        <v>0</v>
      </c>
      <c r="N73" t="s">
        <v>582</v>
      </c>
      <c r="O73">
        <v>36000</v>
      </c>
      <c r="P73" t="s">
        <v>582</v>
      </c>
      <c r="Q73">
        <v>20000</v>
      </c>
      <c r="R73" t="s">
        <v>582</v>
      </c>
      <c r="S73">
        <v>20000</v>
      </c>
      <c r="T73" s="152" t="s">
        <v>582</v>
      </c>
      <c r="U73" s="152" t="s">
        <v>582</v>
      </c>
      <c r="V73" s="152" t="s">
        <v>582</v>
      </c>
      <c r="W73" s="152" t="s">
        <v>582</v>
      </c>
      <c r="X73" s="152" t="s">
        <v>582</v>
      </c>
      <c r="Y73" s="152" t="s">
        <v>582</v>
      </c>
      <c r="Z73" s="147" t="s">
        <v>1254</v>
      </c>
      <c r="AA73" s="147"/>
      <c r="AB73" t="b">
        <v>0</v>
      </c>
    </row>
    <row r="74" spans="1:28" x14ac:dyDescent="0.2">
      <c r="A74" s="110" t="s">
        <v>21</v>
      </c>
      <c r="B74" s="110" t="s">
        <v>36</v>
      </c>
      <c r="C74" s="110" t="s">
        <v>1302</v>
      </c>
      <c r="D74" s="113">
        <v>45201</v>
      </c>
      <c r="E74" s="110" t="s">
        <v>47</v>
      </c>
      <c r="F74" s="110" t="s">
        <v>49</v>
      </c>
      <c r="G74" s="110" t="s">
        <v>21</v>
      </c>
      <c r="H74" s="111" t="s">
        <v>3</v>
      </c>
      <c r="I74" s="110" t="s">
        <v>56</v>
      </c>
      <c r="J74" s="114" t="s">
        <v>134</v>
      </c>
      <c r="K74" s="114">
        <v>1.06E-3</v>
      </c>
      <c r="L74" s="114" t="s">
        <v>424</v>
      </c>
      <c r="M74" s="114" t="b">
        <f t="shared" si="2"/>
        <v>0</v>
      </c>
      <c r="N74">
        <v>64</v>
      </c>
      <c r="O74">
        <v>60000</v>
      </c>
      <c r="P74">
        <v>1300</v>
      </c>
      <c r="Q74">
        <v>22000</v>
      </c>
      <c r="R74">
        <v>36000</v>
      </c>
      <c r="S74">
        <v>22000</v>
      </c>
      <c r="T74" s="152" t="s">
        <v>582</v>
      </c>
      <c r="U74" s="152" t="s">
        <v>582</v>
      </c>
      <c r="V74" s="152" t="s">
        <v>582</v>
      </c>
      <c r="W74" s="152" t="s">
        <v>582</v>
      </c>
      <c r="X74" s="152" t="s">
        <v>582</v>
      </c>
      <c r="Y74" s="152" t="s">
        <v>582</v>
      </c>
      <c r="Z74" s="147" t="s">
        <v>1254</v>
      </c>
      <c r="AA74" s="147"/>
      <c r="AB74" t="b">
        <v>0</v>
      </c>
    </row>
    <row r="75" spans="1:28" x14ac:dyDescent="0.2">
      <c r="A75" s="110" t="s">
        <v>21</v>
      </c>
      <c r="B75" s="110" t="s">
        <v>36</v>
      </c>
      <c r="C75" s="110" t="s">
        <v>1302</v>
      </c>
      <c r="D75" s="113">
        <v>45201</v>
      </c>
      <c r="E75" s="110" t="s">
        <v>47</v>
      </c>
      <c r="F75" s="110" t="s">
        <v>49</v>
      </c>
      <c r="G75" s="110" t="s">
        <v>21</v>
      </c>
      <c r="H75" s="111" t="s">
        <v>135</v>
      </c>
      <c r="I75" s="110" t="s">
        <v>56</v>
      </c>
      <c r="J75" s="114" t="s">
        <v>137</v>
      </c>
      <c r="K75" s="114">
        <v>7.4399999999999998E-4</v>
      </c>
      <c r="L75" s="114" t="s">
        <v>424</v>
      </c>
      <c r="M75" s="114" t="b">
        <f t="shared" si="2"/>
        <v>0</v>
      </c>
      <c r="N75">
        <v>260</v>
      </c>
      <c r="O75">
        <v>230000</v>
      </c>
      <c r="P75">
        <v>3200</v>
      </c>
      <c r="Q75">
        <v>71000</v>
      </c>
      <c r="R75">
        <v>89000</v>
      </c>
      <c r="S75">
        <v>71000</v>
      </c>
      <c r="T75" s="152" t="s">
        <v>582</v>
      </c>
      <c r="U75" s="152" t="s">
        <v>582</v>
      </c>
      <c r="V75" s="152" t="s">
        <v>582</v>
      </c>
      <c r="W75" s="152" t="s">
        <v>582</v>
      </c>
      <c r="X75" s="152" t="s">
        <v>582</v>
      </c>
      <c r="Y75" s="152" t="s">
        <v>582</v>
      </c>
      <c r="Z75" s="147" t="s">
        <v>1254</v>
      </c>
      <c r="AA75" s="147"/>
      <c r="AB75" t="b">
        <v>0</v>
      </c>
    </row>
    <row r="76" spans="1:28" x14ac:dyDescent="0.2">
      <c r="A76" s="110" t="s">
        <v>21</v>
      </c>
      <c r="B76" s="110" t="s">
        <v>36</v>
      </c>
      <c r="C76" s="110" t="s">
        <v>1302</v>
      </c>
      <c r="D76" s="113">
        <v>45201</v>
      </c>
      <c r="E76" s="110" t="s">
        <v>47</v>
      </c>
      <c r="F76" s="110" t="s">
        <v>49</v>
      </c>
      <c r="G76" s="110" t="s">
        <v>21</v>
      </c>
      <c r="H76" s="111" t="s">
        <v>140</v>
      </c>
      <c r="I76" s="110" t="s">
        <v>87</v>
      </c>
      <c r="J76" s="114" t="s">
        <v>142</v>
      </c>
      <c r="K76" s="114">
        <v>9.1799999999999998E-4</v>
      </c>
      <c r="L76" s="114" t="s">
        <v>424</v>
      </c>
      <c r="M76" s="114" t="b">
        <f t="shared" si="2"/>
        <v>0</v>
      </c>
      <c r="N76" t="s">
        <v>582</v>
      </c>
      <c r="O76">
        <v>29000</v>
      </c>
      <c r="P76" t="s">
        <v>582</v>
      </c>
      <c r="Q76">
        <v>13000</v>
      </c>
      <c r="R76" t="s">
        <v>582</v>
      </c>
      <c r="S76">
        <v>13000</v>
      </c>
      <c r="T76" s="152" t="s">
        <v>582</v>
      </c>
      <c r="U76" s="152" t="s">
        <v>582</v>
      </c>
      <c r="V76" s="152" t="s">
        <v>582</v>
      </c>
      <c r="W76" s="152" t="s">
        <v>582</v>
      </c>
      <c r="X76" s="152" t="s">
        <v>582</v>
      </c>
      <c r="Y76" s="152" t="s">
        <v>582</v>
      </c>
      <c r="Z76" s="147" t="s">
        <v>1254</v>
      </c>
      <c r="AA76" s="147"/>
      <c r="AB76" t="b">
        <v>0</v>
      </c>
    </row>
    <row r="77" spans="1:28" x14ac:dyDescent="0.2">
      <c r="A77" s="110" t="s">
        <v>21</v>
      </c>
      <c r="B77" s="110" t="s">
        <v>36</v>
      </c>
      <c r="C77" s="110" t="s">
        <v>1302</v>
      </c>
      <c r="D77" s="113">
        <v>45201</v>
      </c>
      <c r="E77" s="110" t="s">
        <v>47</v>
      </c>
      <c r="F77" s="110" t="s">
        <v>49</v>
      </c>
      <c r="G77" s="110" t="s">
        <v>21</v>
      </c>
      <c r="H77" s="111" t="s">
        <v>5</v>
      </c>
      <c r="I77" s="110" t="s">
        <v>87</v>
      </c>
      <c r="J77" s="114" t="s">
        <v>145</v>
      </c>
      <c r="K77" s="114">
        <v>1.1100000000000001E-3</v>
      </c>
      <c r="L77" s="114" t="s">
        <v>424</v>
      </c>
      <c r="M77" s="114" t="b">
        <f t="shared" si="2"/>
        <v>0</v>
      </c>
      <c r="N77" t="s">
        <v>582</v>
      </c>
      <c r="O77">
        <v>2300</v>
      </c>
      <c r="P77" t="s">
        <v>582</v>
      </c>
      <c r="Q77">
        <v>710</v>
      </c>
      <c r="R77" t="s">
        <v>582</v>
      </c>
      <c r="S77">
        <v>710</v>
      </c>
      <c r="T77" s="152" t="s">
        <v>582</v>
      </c>
      <c r="U77" s="152" t="s">
        <v>582</v>
      </c>
      <c r="V77" s="152" t="s">
        <v>582</v>
      </c>
      <c r="W77" s="152" t="s">
        <v>582</v>
      </c>
      <c r="X77" s="152" t="s">
        <v>582</v>
      </c>
      <c r="Y77" s="152" t="s">
        <v>582</v>
      </c>
      <c r="Z77" s="147" t="s">
        <v>1254</v>
      </c>
      <c r="AA77" s="147"/>
      <c r="AB77" t="b">
        <v>0</v>
      </c>
    </row>
    <row r="78" spans="1:28" x14ac:dyDescent="0.2">
      <c r="A78" s="110" t="s">
        <v>21</v>
      </c>
      <c r="B78" s="110" t="s">
        <v>36</v>
      </c>
      <c r="C78" s="110" t="s">
        <v>1302</v>
      </c>
      <c r="D78" s="113">
        <v>45201</v>
      </c>
      <c r="E78" s="110" t="s">
        <v>47</v>
      </c>
      <c r="F78" s="110" t="s">
        <v>49</v>
      </c>
      <c r="G78" s="110" t="s">
        <v>21</v>
      </c>
      <c r="H78" s="111" t="s">
        <v>147</v>
      </c>
      <c r="I78" s="110" t="s">
        <v>87</v>
      </c>
      <c r="J78" s="114" t="s">
        <v>148</v>
      </c>
      <c r="K78" s="114">
        <v>1.58E-3</v>
      </c>
      <c r="L78" s="114" t="s">
        <v>424</v>
      </c>
      <c r="M78" s="114" t="b">
        <f t="shared" si="2"/>
        <v>0</v>
      </c>
      <c r="N78" t="s">
        <v>582</v>
      </c>
      <c r="O78">
        <v>23000</v>
      </c>
      <c r="P78" t="s">
        <v>582</v>
      </c>
      <c r="Q78">
        <v>7100</v>
      </c>
      <c r="R78" t="s">
        <v>582</v>
      </c>
      <c r="S78">
        <v>7100</v>
      </c>
      <c r="T78" s="152" t="s">
        <v>582</v>
      </c>
      <c r="U78" s="152" t="s">
        <v>582</v>
      </c>
      <c r="V78" s="152" t="s">
        <v>582</v>
      </c>
      <c r="W78" s="152" t="s">
        <v>582</v>
      </c>
      <c r="X78" s="152" t="s">
        <v>582</v>
      </c>
      <c r="Y78" s="152" t="s">
        <v>582</v>
      </c>
      <c r="Z78" s="147" t="s">
        <v>1254</v>
      </c>
      <c r="AA78" s="147"/>
      <c r="AB78" t="b">
        <v>0</v>
      </c>
    </row>
    <row r="79" spans="1:28" x14ac:dyDescent="0.2">
      <c r="A79" s="110" t="s">
        <v>21</v>
      </c>
      <c r="B79" s="110" t="s">
        <v>36</v>
      </c>
      <c r="C79" s="110" t="s">
        <v>1302</v>
      </c>
      <c r="D79" s="113">
        <v>45201</v>
      </c>
      <c r="E79" s="110" t="s">
        <v>47</v>
      </c>
      <c r="F79" s="110" t="s">
        <v>49</v>
      </c>
      <c r="G79" s="110" t="s">
        <v>21</v>
      </c>
      <c r="H79" s="111" t="s">
        <v>150</v>
      </c>
      <c r="I79" s="110" t="s">
        <v>56</v>
      </c>
      <c r="J79" s="114" t="s">
        <v>152</v>
      </c>
      <c r="K79" s="114">
        <v>1.01E-2</v>
      </c>
      <c r="L79" s="114" t="s">
        <v>424</v>
      </c>
      <c r="M79" s="114" t="b">
        <f t="shared" si="2"/>
        <v>0</v>
      </c>
      <c r="N79">
        <v>1600</v>
      </c>
      <c r="O79">
        <v>6700</v>
      </c>
      <c r="P79">
        <v>12000</v>
      </c>
      <c r="Q79">
        <v>2100</v>
      </c>
      <c r="R79">
        <v>340000</v>
      </c>
      <c r="S79">
        <v>2100</v>
      </c>
      <c r="T79" s="152" t="s">
        <v>582</v>
      </c>
      <c r="U79" s="152" t="s">
        <v>582</v>
      </c>
      <c r="V79" s="152" t="s">
        <v>582</v>
      </c>
      <c r="W79" s="152" t="s">
        <v>582</v>
      </c>
      <c r="X79" s="152" t="s">
        <v>582</v>
      </c>
      <c r="Y79" s="152" t="s">
        <v>582</v>
      </c>
      <c r="Z79" s="147" t="s">
        <v>1254</v>
      </c>
      <c r="AA79" s="147"/>
      <c r="AB79" t="b">
        <v>0</v>
      </c>
    </row>
    <row r="80" spans="1:28" x14ac:dyDescent="0.2">
      <c r="A80" s="110" t="s">
        <v>21</v>
      </c>
      <c r="B80" s="110" t="s">
        <v>36</v>
      </c>
      <c r="C80" s="110" t="s">
        <v>1302</v>
      </c>
      <c r="D80" s="113">
        <v>45201</v>
      </c>
      <c r="E80" s="110" t="s">
        <v>47</v>
      </c>
      <c r="F80" s="110" t="s">
        <v>49</v>
      </c>
      <c r="G80" s="110" t="s">
        <v>21</v>
      </c>
      <c r="H80" s="111" t="s">
        <v>154</v>
      </c>
      <c r="I80" s="110" t="s">
        <v>56</v>
      </c>
      <c r="J80" s="114" t="s">
        <v>156</v>
      </c>
      <c r="K80" s="114">
        <v>9.8200000000000002E-4</v>
      </c>
      <c r="L80" s="114" t="s">
        <v>424</v>
      </c>
      <c r="M80" s="114" t="b">
        <f t="shared" si="2"/>
        <v>0</v>
      </c>
      <c r="N80">
        <v>0.73</v>
      </c>
      <c r="O80">
        <v>2000</v>
      </c>
      <c r="P80">
        <v>9</v>
      </c>
      <c r="Q80">
        <v>1400</v>
      </c>
      <c r="R80">
        <v>250</v>
      </c>
      <c r="S80">
        <v>1400</v>
      </c>
      <c r="T80" s="152" t="s">
        <v>582</v>
      </c>
      <c r="U80" s="152" t="s">
        <v>582</v>
      </c>
      <c r="V80" s="152" t="s">
        <v>582</v>
      </c>
      <c r="W80" s="152" t="s">
        <v>582</v>
      </c>
      <c r="X80" s="152" t="s">
        <v>582</v>
      </c>
      <c r="Y80" s="152" t="s">
        <v>582</v>
      </c>
      <c r="Z80" s="147" t="s">
        <v>1254</v>
      </c>
      <c r="AA80" s="147"/>
      <c r="AB80" t="b">
        <v>0</v>
      </c>
    </row>
    <row r="81" spans="1:28" x14ac:dyDescent="0.2">
      <c r="A81" s="110" t="s">
        <v>21</v>
      </c>
      <c r="B81" s="110" t="s">
        <v>36</v>
      </c>
      <c r="C81" s="110" t="s">
        <v>1302</v>
      </c>
      <c r="D81" s="113">
        <v>45201</v>
      </c>
      <c r="E81" s="110" t="s">
        <v>47</v>
      </c>
      <c r="F81" s="110" t="s">
        <v>49</v>
      </c>
      <c r="G81" s="110" t="s">
        <v>21</v>
      </c>
      <c r="H81" s="111" t="s">
        <v>158</v>
      </c>
      <c r="I81" s="110" t="s">
        <v>56</v>
      </c>
      <c r="J81" s="114" t="s">
        <v>160</v>
      </c>
      <c r="K81" s="114">
        <v>9.8299999999999993E-4</v>
      </c>
      <c r="L81" s="114" t="s">
        <v>424</v>
      </c>
      <c r="M81" s="114" t="b">
        <f t="shared" si="2"/>
        <v>0</v>
      </c>
      <c r="N81">
        <v>16</v>
      </c>
      <c r="O81">
        <v>1500</v>
      </c>
      <c r="P81">
        <v>200</v>
      </c>
      <c r="Q81">
        <v>1000</v>
      </c>
      <c r="R81">
        <v>5600</v>
      </c>
      <c r="S81">
        <v>1000</v>
      </c>
      <c r="T81" s="152" t="s">
        <v>582</v>
      </c>
      <c r="U81" s="152" t="s">
        <v>582</v>
      </c>
      <c r="V81" s="152" t="s">
        <v>582</v>
      </c>
      <c r="W81" s="152" t="s">
        <v>582</v>
      </c>
      <c r="X81" s="152" t="s">
        <v>582</v>
      </c>
      <c r="Y81" s="152" t="s">
        <v>582</v>
      </c>
      <c r="Z81" s="147" t="s">
        <v>1254</v>
      </c>
      <c r="AA81" s="147"/>
      <c r="AB81" t="b">
        <v>0</v>
      </c>
    </row>
    <row r="82" spans="1:28" x14ac:dyDescent="0.2">
      <c r="A82" s="110" t="s">
        <v>21</v>
      </c>
      <c r="B82" s="110" t="s">
        <v>36</v>
      </c>
      <c r="C82" s="110" t="s">
        <v>1302</v>
      </c>
      <c r="D82" s="113">
        <v>45201</v>
      </c>
      <c r="E82" s="110" t="s">
        <v>47</v>
      </c>
      <c r="F82" s="110" t="s">
        <v>49</v>
      </c>
      <c r="G82" s="110" t="s">
        <v>21</v>
      </c>
      <c r="H82" s="111" t="s">
        <v>6</v>
      </c>
      <c r="I82" s="110" t="s">
        <v>56</v>
      </c>
      <c r="J82" s="114" t="s">
        <v>163</v>
      </c>
      <c r="K82" s="114">
        <v>1.1199999999999999E-3</v>
      </c>
      <c r="L82" s="114" t="s">
        <v>424</v>
      </c>
      <c r="M82" s="114" t="b">
        <f t="shared" si="2"/>
        <v>0</v>
      </c>
      <c r="N82">
        <v>150</v>
      </c>
      <c r="O82">
        <v>82000</v>
      </c>
      <c r="P82">
        <v>1700</v>
      </c>
      <c r="Q82">
        <v>31000</v>
      </c>
      <c r="R82">
        <v>49000</v>
      </c>
      <c r="S82">
        <v>31000</v>
      </c>
      <c r="T82" s="152" t="s">
        <v>582</v>
      </c>
      <c r="U82" s="152" t="s">
        <v>582</v>
      </c>
      <c r="V82" s="152" t="s">
        <v>582</v>
      </c>
      <c r="W82" s="152" t="s">
        <v>582</v>
      </c>
      <c r="X82" s="152" t="s">
        <v>582</v>
      </c>
      <c r="Y82" s="152" t="s">
        <v>582</v>
      </c>
      <c r="Z82" s="147" t="s">
        <v>1254</v>
      </c>
      <c r="AA82" s="147"/>
      <c r="AB82" t="b">
        <v>0</v>
      </c>
    </row>
    <row r="83" spans="1:28" x14ac:dyDescent="0.2">
      <c r="A83" s="110" t="s">
        <v>21</v>
      </c>
      <c r="B83" s="110" t="s">
        <v>36</v>
      </c>
      <c r="C83" s="110" t="s">
        <v>1302</v>
      </c>
      <c r="D83" s="113">
        <v>45201</v>
      </c>
      <c r="E83" s="110" t="s">
        <v>47</v>
      </c>
      <c r="F83" s="110" t="s">
        <v>49</v>
      </c>
      <c r="G83" s="110" t="s">
        <v>21</v>
      </c>
      <c r="H83" s="111" t="s">
        <v>164</v>
      </c>
      <c r="I83" s="110" t="s">
        <v>56</v>
      </c>
      <c r="J83" s="114" t="s">
        <v>166</v>
      </c>
      <c r="K83" s="114">
        <v>5.2999999999999998E-4</v>
      </c>
      <c r="L83" s="114" t="s">
        <v>424</v>
      </c>
      <c r="M83" s="114" t="b">
        <f t="shared" si="2"/>
        <v>0</v>
      </c>
      <c r="N83">
        <v>1100</v>
      </c>
      <c r="O83">
        <v>840000</v>
      </c>
      <c r="P83">
        <v>12000</v>
      </c>
      <c r="Q83">
        <v>840000</v>
      </c>
      <c r="R83">
        <v>320000</v>
      </c>
      <c r="S83">
        <v>840000</v>
      </c>
      <c r="T83" s="152" t="s">
        <v>582</v>
      </c>
      <c r="U83" s="152" t="s">
        <v>582</v>
      </c>
      <c r="V83" s="152" t="s">
        <v>582</v>
      </c>
      <c r="W83" s="152" t="s">
        <v>582</v>
      </c>
      <c r="X83" s="152" t="s">
        <v>582</v>
      </c>
      <c r="Y83" s="152" t="s">
        <v>582</v>
      </c>
      <c r="Z83" s="147" t="s">
        <v>1254</v>
      </c>
      <c r="AA83" s="147"/>
      <c r="AB83" t="b">
        <v>0</v>
      </c>
    </row>
    <row r="84" spans="1:28" x14ac:dyDescent="0.2">
      <c r="A84" s="110" t="s">
        <v>21</v>
      </c>
      <c r="B84" s="110" t="s">
        <v>36</v>
      </c>
      <c r="C84" s="110" t="s">
        <v>1302</v>
      </c>
      <c r="D84" s="113">
        <v>45201</v>
      </c>
      <c r="E84" s="110" t="s">
        <v>47</v>
      </c>
      <c r="F84" s="110" t="s">
        <v>49</v>
      </c>
      <c r="G84" s="110" t="s">
        <v>21</v>
      </c>
      <c r="H84" s="111" t="s">
        <v>7</v>
      </c>
      <c r="I84" s="110" t="s">
        <v>56</v>
      </c>
      <c r="J84" s="114" t="s">
        <v>169</v>
      </c>
      <c r="K84" s="114">
        <v>1.95E-2</v>
      </c>
      <c r="L84" s="114" t="s">
        <v>424</v>
      </c>
      <c r="M84" s="114" t="b">
        <f t="shared" si="2"/>
        <v>1</v>
      </c>
      <c r="N84">
        <v>23</v>
      </c>
      <c r="O84">
        <v>810</v>
      </c>
      <c r="P84">
        <v>580</v>
      </c>
      <c r="Q84">
        <v>750</v>
      </c>
      <c r="R84">
        <v>16000</v>
      </c>
      <c r="S84">
        <v>750</v>
      </c>
      <c r="T84" s="152">
        <v>8.4782608695652172E-4</v>
      </c>
      <c r="U84" s="152">
        <v>2.4074074074074074E-5</v>
      </c>
      <c r="V84" s="152">
        <v>3.3620689655172414E-5</v>
      </c>
      <c r="W84" s="152">
        <v>2.5999999999999998E-5</v>
      </c>
      <c r="X84" s="152">
        <v>1.21875E-6</v>
      </c>
      <c r="Y84" s="152">
        <v>2.5999999999999998E-5</v>
      </c>
      <c r="Z84" s="147" t="s">
        <v>1254</v>
      </c>
      <c r="AA84" s="147"/>
      <c r="AB84" t="b">
        <v>0</v>
      </c>
    </row>
    <row r="85" spans="1:28" x14ac:dyDescent="0.2">
      <c r="A85" s="110" t="s">
        <v>21</v>
      </c>
      <c r="B85" s="110" t="s">
        <v>36</v>
      </c>
      <c r="C85" s="110" t="s">
        <v>1302</v>
      </c>
      <c r="D85" s="113">
        <v>45201</v>
      </c>
      <c r="E85" s="110" t="s">
        <v>47</v>
      </c>
      <c r="F85" s="110" t="s">
        <v>49</v>
      </c>
      <c r="G85" s="110" t="s">
        <v>21</v>
      </c>
      <c r="H85" s="111" t="s">
        <v>172</v>
      </c>
      <c r="I85" s="110" t="s">
        <v>87</v>
      </c>
      <c r="J85" s="114" t="s">
        <v>132</v>
      </c>
      <c r="K85" s="114">
        <v>6.4400000000000004E-4</v>
      </c>
      <c r="L85" s="114" t="s">
        <v>424</v>
      </c>
      <c r="M85" s="114" t="b">
        <f t="shared" si="2"/>
        <v>0</v>
      </c>
      <c r="N85" t="s">
        <v>582</v>
      </c>
      <c r="O85">
        <v>57000</v>
      </c>
      <c r="P85" t="s">
        <v>582</v>
      </c>
      <c r="Q85">
        <v>27000</v>
      </c>
      <c r="R85" t="s">
        <v>582</v>
      </c>
      <c r="S85">
        <v>27000</v>
      </c>
      <c r="T85" s="152" t="s">
        <v>582</v>
      </c>
      <c r="U85" s="152" t="s">
        <v>582</v>
      </c>
      <c r="V85" s="152" t="s">
        <v>582</v>
      </c>
      <c r="W85" s="152" t="s">
        <v>582</v>
      </c>
      <c r="X85" s="152" t="s">
        <v>582</v>
      </c>
      <c r="Y85" s="152" t="s">
        <v>582</v>
      </c>
      <c r="Z85" s="147" t="s">
        <v>1254</v>
      </c>
      <c r="AA85" s="147"/>
      <c r="AB85" t="b">
        <v>0</v>
      </c>
    </row>
    <row r="86" spans="1:28" x14ac:dyDescent="0.2">
      <c r="A86" s="110" t="s">
        <v>21</v>
      </c>
      <c r="B86" s="110" t="s">
        <v>36</v>
      </c>
      <c r="C86" s="110" t="s">
        <v>1302</v>
      </c>
      <c r="D86" s="113">
        <v>45201</v>
      </c>
      <c r="E86" s="110" t="s">
        <v>47</v>
      </c>
      <c r="F86" s="110" t="s">
        <v>49</v>
      </c>
      <c r="G86" s="110" t="s">
        <v>21</v>
      </c>
      <c r="H86" s="111" t="s">
        <v>9</v>
      </c>
      <c r="I86" s="110" t="s">
        <v>56</v>
      </c>
      <c r="J86" s="114" t="s">
        <v>99</v>
      </c>
      <c r="K86" s="114">
        <v>1.3600000000000001E-3</v>
      </c>
      <c r="L86" s="114" t="s">
        <v>424</v>
      </c>
      <c r="M86" s="114" t="b">
        <f t="shared" si="2"/>
        <v>0</v>
      </c>
      <c r="N86">
        <v>1000</v>
      </c>
      <c r="O86">
        <v>4300</v>
      </c>
      <c r="P86">
        <v>10000</v>
      </c>
      <c r="Q86">
        <v>1800</v>
      </c>
      <c r="R86">
        <v>280000</v>
      </c>
      <c r="S86">
        <v>1800</v>
      </c>
      <c r="T86" s="152" t="s">
        <v>582</v>
      </c>
      <c r="U86" s="152" t="s">
        <v>582</v>
      </c>
      <c r="V86" s="152" t="s">
        <v>582</v>
      </c>
      <c r="W86" s="152" t="s">
        <v>582</v>
      </c>
      <c r="X86" s="152" t="s">
        <v>582</v>
      </c>
      <c r="Y86" s="152" t="s">
        <v>582</v>
      </c>
      <c r="Z86" s="147" t="s">
        <v>1254</v>
      </c>
      <c r="AA86" s="147"/>
      <c r="AB86" t="b">
        <v>0</v>
      </c>
    </row>
    <row r="87" spans="1:28" x14ac:dyDescent="0.2">
      <c r="A87" s="110" t="s">
        <v>21</v>
      </c>
      <c r="B87" s="110" t="s">
        <v>36</v>
      </c>
      <c r="C87" s="110" t="s">
        <v>1302</v>
      </c>
      <c r="D87" s="113">
        <v>45201</v>
      </c>
      <c r="E87" s="110" t="s">
        <v>47</v>
      </c>
      <c r="F87" s="110" t="s">
        <v>49</v>
      </c>
      <c r="G87" s="110" t="s">
        <v>21</v>
      </c>
      <c r="H87" s="111" t="s">
        <v>11</v>
      </c>
      <c r="I87" s="110" t="s">
        <v>87</v>
      </c>
      <c r="J87" s="114" t="s">
        <v>175</v>
      </c>
      <c r="K87" s="114">
        <v>4.1399999999999996E-3</v>
      </c>
      <c r="L87" s="114" t="s">
        <v>424</v>
      </c>
      <c r="M87" s="114" t="b">
        <f t="shared" si="2"/>
        <v>1</v>
      </c>
      <c r="N87" t="s">
        <v>582</v>
      </c>
      <c r="O87">
        <v>88000</v>
      </c>
      <c r="P87" t="s">
        <v>582</v>
      </c>
      <c r="Q87">
        <v>28000</v>
      </c>
      <c r="R87" t="s">
        <v>582</v>
      </c>
      <c r="S87">
        <v>28000</v>
      </c>
      <c r="T87" s="152" t="s">
        <v>582</v>
      </c>
      <c r="U87" s="152">
        <v>4.7045454545454544E-8</v>
      </c>
      <c r="V87" s="152" t="s">
        <v>582</v>
      </c>
      <c r="W87" s="152">
        <v>1.4785714285714285E-7</v>
      </c>
      <c r="X87" s="152" t="s">
        <v>582</v>
      </c>
      <c r="Y87" s="152">
        <v>1.4785714285714285E-7</v>
      </c>
      <c r="Z87" s="147" t="s">
        <v>1254</v>
      </c>
      <c r="AA87" s="147"/>
      <c r="AB87" t="b">
        <v>0</v>
      </c>
    </row>
    <row r="88" spans="1:28" x14ac:dyDescent="0.2">
      <c r="A88" s="110" t="s">
        <v>21</v>
      </c>
      <c r="B88" s="110" t="s">
        <v>36</v>
      </c>
      <c r="C88" s="110" t="s">
        <v>1302</v>
      </c>
      <c r="D88" s="113">
        <v>45201</v>
      </c>
      <c r="E88" s="110" t="s">
        <v>47</v>
      </c>
      <c r="F88" s="110" t="s">
        <v>49</v>
      </c>
      <c r="G88" s="110" t="s">
        <v>21</v>
      </c>
      <c r="H88" s="111" t="s">
        <v>176</v>
      </c>
      <c r="I88" s="110" t="s">
        <v>87</v>
      </c>
      <c r="J88" s="114" t="s">
        <v>178</v>
      </c>
      <c r="K88" s="114">
        <v>1.4E-3</v>
      </c>
      <c r="L88" s="114" t="s">
        <v>424</v>
      </c>
      <c r="M88" s="114" t="b">
        <f t="shared" si="2"/>
        <v>0</v>
      </c>
      <c r="N88" t="s">
        <v>582</v>
      </c>
      <c r="O88">
        <v>870000</v>
      </c>
      <c r="P88" t="s">
        <v>582</v>
      </c>
      <c r="Q88">
        <v>470000</v>
      </c>
      <c r="R88" t="s">
        <v>582</v>
      </c>
      <c r="S88">
        <v>470000</v>
      </c>
      <c r="T88" s="152" t="s">
        <v>582</v>
      </c>
      <c r="U88" s="152" t="s">
        <v>582</v>
      </c>
      <c r="V88" s="152" t="s">
        <v>582</v>
      </c>
      <c r="W88" s="152" t="s">
        <v>582</v>
      </c>
      <c r="X88" s="152" t="s">
        <v>582</v>
      </c>
      <c r="Y88" s="152" t="s">
        <v>582</v>
      </c>
      <c r="Z88" s="147" t="s">
        <v>1254</v>
      </c>
      <c r="AA88" s="147"/>
      <c r="AB88" t="b">
        <v>0</v>
      </c>
    </row>
    <row r="89" spans="1:28" x14ac:dyDescent="0.2">
      <c r="A89" s="110" t="s">
        <v>21</v>
      </c>
      <c r="B89" s="110" t="s">
        <v>36</v>
      </c>
      <c r="C89" s="110" t="s">
        <v>1302</v>
      </c>
      <c r="D89" s="113">
        <v>45201</v>
      </c>
      <c r="E89" s="110" t="s">
        <v>47</v>
      </c>
      <c r="F89" s="110" t="s">
        <v>49</v>
      </c>
      <c r="G89" s="110" t="s">
        <v>21</v>
      </c>
      <c r="H89" s="111" t="s">
        <v>180</v>
      </c>
      <c r="I89" s="110" t="s">
        <v>56</v>
      </c>
      <c r="J89" s="114" t="s">
        <v>182</v>
      </c>
      <c r="K89" s="114">
        <v>9.0399999999999996E-4</v>
      </c>
      <c r="L89" s="114" t="s">
        <v>424</v>
      </c>
      <c r="M89" s="114" t="b">
        <f t="shared" si="2"/>
        <v>0</v>
      </c>
      <c r="N89">
        <v>26</v>
      </c>
      <c r="O89">
        <v>55</v>
      </c>
      <c r="P89">
        <v>320</v>
      </c>
      <c r="Q89">
        <v>54</v>
      </c>
      <c r="R89">
        <v>8900</v>
      </c>
      <c r="S89">
        <v>54</v>
      </c>
      <c r="T89" s="152" t="s">
        <v>582</v>
      </c>
      <c r="U89" s="152" t="s">
        <v>582</v>
      </c>
      <c r="V89" s="152" t="s">
        <v>582</v>
      </c>
      <c r="W89" s="152" t="s">
        <v>582</v>
      </c>
      <c r="X89" s="152" t="s">
        <v>582</v>
      </c>
      <c r="Y89" s="152" t="s">
        <v>582</v>
      </c>
      <c r="Z89" s="147" t="s">
        <v>1254</v>
      </c>
      <c r="AA89" s="147"/>
      <c r="AB89" t="b">
        <v>0</v>
      </c>
    </row>
    <row r="90" spans="1:28" x14ac:dyDescent="0.2">
      <c r="A90" s="110" t="s">
        <v>21</v>
      </c>
      <c r="B90" s="110" t="s">
        <v>36</v>
      </c>
      <c r="C90" s="110" t="s">
        <v>1302</v>
      </c>
      <c r="D90" s="113">
        <v>45201</v>
      </c>
      <c r="E90" s="110" t="s">
        <v>47</v>
      </c>
      <c r="F90" s="110" t="s">
        <v>49</v>
      </c>
      <c r="G90" s="110" t="s">
        <v>21</v>
      </c>
      <c r="H90" s="111" t="s">
        <v>184</v>
      </c>
      <c r="I90" s="110" t="s">
        <v>185</v>
      </c>
      <c r="J90" s="114" t="s">
        <v>187</v>
      </c>
      <c r="K90" s="114">
        <v>8.8500000000000004E-4</v>
      </c>
      <c r="L90" s="114" t="s">
        <v>424</v>
      </c>
      <c r="M90" s="114" t="b">
        <f t="shared" si="2"/>
        <v>0</v>
      </c>
      <c r="N90">
        <v>51</v>
      </c>
      <c r="O90" t="s">
        <v>582</v>
      </c>
      <c r="P90">
        <v>130</v>
      </c>
      <c r="Q90" t="s">
        <v>582</v>
      </c>
      <c r="R90">
        <v>3700</v>
      </c>
      <c r="S90" t="s">
        <v>582</v>
      </c>
      <c r="T90" s="152" t="s">
        <v>582</v>
      </c>
      <c r="U90" s="152" t="s">
        <v>582</v>
      </c>
      <c r="V90" s="152" t="s">
        <v>582</v>
      </c>
      <c r="W90" s="152" t="s">
        <v>582</v>
      </c>
      <c r="X90" s="152" t="s">
        <v>582</v>
      </c>
      <c r="Y90" s="152" t="s">
        <v>582</v>
      </c>
      <c r="Z90" s="147" t="s">
        <v>1254</v>
      </c>
      <c r="AA90" s="147"/>
      <c r="AB90" t="b">
        <v>0</v>
      </c>
    </row>
    <row r="91" spans="1:28" x14ac:dyDescent="0.2">
      <c r="A91" s="110" t="s">
        <v>21</v>
      </c>
      <c r="B91" s="110" t="s">
        <v>36</v>
      </c>
      <c r="C91" s="110" t="s">
        <v>1302</v>
      </c>
      <c r="D91" s="113">
        <v>45201</v>
      </c>
      <c r="E91" s="110" t="s">
        <v>47</v>
      </c>
      <c r="F91" s="110" t="s">
        <v>49</v>
      </c>
      <c r="G91" s="110" t="s">
        <v>21</v>
      </c>
      <c r="H91" s="111" t="s">
        <v>188</v>
      </c>
      <c r="I91" s="110" t="s">
        <v>87</v>
      </c>
      <c r="J91" s="114" t="s">
        <v>189</v>
      </c>
      <c r="K91" s="114">
        <v>1.25E-3</v>
      </c>
      <c r="L91" s="114" t="s">
        <v>424</v>
      </c>
      <c r="M91" s="114" t="b">
        <f t="shared" si="2"/>
        <v>0</v>
      </c>
      <c r="N91" t="s">
        <v>582</v>
      </c>
      <c r="O91">
        <v>130000</v>
      </c>
      <c r="P91" t="s">
        <v>582</v>
      </c>
      <c r="Q91">
        <v>69000</v>
      </c>
      <c r="R91" t="s">
        <v>582</v>
      </c>
      <c r="S91">
        <v>69000</v>
      </c>
      <c r="T91" s="152" t="s">
        <v>582</v>
      </c>
      <c r="U91" s="152" t="s">
        <v>582</v>
      </c>
      <c r="V91" s="152" t="s">
        <v>582</v>
      </c>
      <c r="W91" s="152" t="s">
        <v>582</v>
      </c>
      <c r="X91" s="152" t="s">
        <v>582</v>
      </c>
      <c r="Y91" s="152" t="s">
        <v>582</v>
      </c>
      <c r="Z91" s="147" t="s">
        <v>1254</v>
      </c>
      <c r="AA91" s="147"/>
      <c r="AB91" t="b">
        <v>0</v>
      </c>
    </row>
    <row r="92" spans="1:28" x14ac:dyDescent="0.2">
      <c r="A92" s="110" t="s">
        <v>21</v>
      </c>
      <c r="B92" s="110" t="s">
        <v>36</v>
      </c>
      <c r="C92" s="110" t="s">
        <v>1302</v>
      </c>
      <c r="D92" s="113">
        <v>45201</v>
      </c>
      <c r="E92" s="110" t="s">
        <v>47</v>
      </c>
      <c r="F92" s="110" t="s">
        <v>49</v>
      </c>
      <c r="G92" s="110" t="s">
        <v>21</v>
      </c>
      <c r="H92" s="111" t="s">
        <v>191</v>
      </c>
      <c r="I92" s="110" t="s">
        <v>87</v>
      </c>
      <c r="J92" s="114" t="s">
        <v>193</v>
      </c>
      <c r="K92" s="114">
        <v>2.3900000000000002E-3</v>
      </c>
      <c r="L92" s="114" t="s">
        <v>424</v>
      </c>
      <c r="M92" s="114" t="b">
        <f t="shared" si="2"/>
        <v>0</v>
      </c>
      <c r="N92" t="s">
        <v>582</v>
      </c>
      <c r="O92">
        <v>6900</v>
      </c>
      <c r="P92" t="s">
        <v>582</v>
      </c>
      <c r="Q92">
        <v>2900</v>
      </c>
      <c r="R92" t="s">
        <v>582</v>
      </c>
      <c r="S92">
        <v>2900</v>
      </c>
      <c r="T92" s="152" t="s">
        <v>582</v>
      </c>
      <c r="U92" s="152" t="s">
        <v>582</v>
      </c>
      <c r="V92" s="152" t="s">
        <v>582</v>
      </c>
      <c r="W92" s="152" t="s">
        <v>582</v>
      </c>
      <c r="X92" s="152" t="s">
        <v>582</v>
      </c>
      <c r="Y92" s="152" t="s">
        <v>582</v>
      </c>
      <c r="Z92" s="147" t="s">
        <v>1254</v>
      </c>
      <c r="AA92" s="147"/>
      <c r="AB92" t="b">
        <v>0</v>
      </c>
    </row>
    <row r="93" spans="1:28" x14ac:dyDescent="0.2">
      <c r="A93" s="110" t="s">
        <v>21</v>
      </c>
      <c r="B93" s="110" t="s">
        <v>36</v>
      </c>
      <c r="C93" s="110" t="s">
        <v>1302</v>
      </c>
      <c r="D93" s="113">
        <v>45201</v>
      </c>
      <c r="E93" s="110" t="s">
        <v>47</v>
      </c>
      <c r="F93" s="110" t="s">
        <v>49</v>
      </c>
      <c r="G93" s="110" t="s">
        <v>21</v>
      </c>
      <c r="H93" s="111" t="s">
        <v>1</v>
      </c>
      <c r="I93" s="110" t="s">
        <v>87</v>
      </c>
      <c r="J93" s="114" t="s">
        <v>195</v>
      </c>
      <c r="K93" s="114">
        <v>3.0300000000000001E-3</v>
      </c>
      <c r="L93" s="114" t="s">
        <v>424</v>
      </c>
      <c r="M93" s="114" t="b">
        <f t="shared" si="2"/>
        <v>0</v>
      </c>
      <c r="N93" t="s">
        <v>582</v>
      </c>
      <c r="O93">
        <v>6900</v>
      </c>
      <c r="P93" t="s">
        <v>582</v>
      </c>
      <c r="Q93">
        <v>2900</v>
      </c>
      <c r="R93" t="s">
        <v>582</v>
      </c>
      <c r="S93">
        <v>2900</v>
      </c>
      <c r="T93" s="152" t="s">
        <v>582</v>
      </c>
      <c r="U93" s="152" t="s">
        <v>582</v>
      </c>
      <c r="V93" s="152" t="s">
        <v>582</v>
      </c>
      <c r="W93" s="152" t="s">
        <v>582</v>
      </c>
      <c r="X93" s="152" t="s">
        <v>582</v>
      </c>
      <c r="Y93" s="152" t="s">
        <v>582</v>
      </c>
      <c r="Z93" s="147" t="s">
        <v>1254</v>
      </c>
      <c r="AA93" s="147"/>
      <c r="AB93" t="b">
        <v>0</v>
      </c>
    </row>
    <row r="94" spans="1:28" x14ac:dyDescent="0.2">
      <c r="A94" s="110" t="s">
        <v>21</v>
      </c>
      <c r="B94" s="110" t="s">
        <v>36</v>
      </c>
      <c r="C94" s="110" t="s">
        <v>1302</v>
      </c>
      <c r="D94" s="113">
        <v>45201</v>
      </c>
      <c r="E94" s="110" t="s">
        <v>47</v>
      </c>
      <c r="F94" s="110" t="s">
        <v>49</v>
      </c>
      <c r="G94" s="110" t="s">
        <v>21</v>
      </c>
      <c r="H94" s="111" t="s">
        <v>196</v>
      </c>
      <c r="I94" s="110" t="s">
        <v>56</v>
      </c>
      <c r="J94" s="114" t="s">
        <v>198</v>
      </c>
      <c r="K94" s="114">
        <v>1.7600000000000001E-3</v>
      </c>
      <c r="L94" s="114" t="s">
        <v>424</v>
      </c>
      <c r="M94" s="114" t="b">
        <f t="shared" si="2"/>
        <v>0</v>
      </c>
      <c r="N94">
        <v>4.4000000000000004</v>
      </c>
      <c r="O94">
        <v>3100</v>
      </c>
      <c r="P94">
        <v>34</v>
      </c>
      <c r="Q94">
        <v>1000</v>
      </c>
      <c r="R94">
        <v>950</v>
      </c>
      <c r="S94">
        <v>1000</v>
      </c>
      <c r="T94" s="152" t="s">
        <v>582</v>
      </c>
      <c r="U94" s="152" t="s">
        <v>582</v>
      </c>
      <c r="V94" s="152" t="s">
        <v>582</v>
      </c>
      <c r="W94" s="152" t="s">
        <v>582</v>
      </c>
      <c r="X94" s="152" t="s">
        <v>582</v>
      </c>
      <c r="Y94" s="152" t="s">
        <v>582</v>
      </c>
      <c r="Z94" s="147" t="s">
        <v>1254</v>
      </c>
      <c r="AA94" s="147"/>
      <c r="AB94" t="b">
        <v>0</v>
      </c>
    </row>
    <row r="95" spans="1:28" x14ac:dyDescent="0.2">
      <c r="A95" s="110" t="s">
        <v>21</v>
      </c>
      <c r="B95" s="110" t="s">
        <v>36</v>
      </c>
      <c r="C95" s="110" t="s">
        <v>1302</v>
      </c>
      <c r="D95" s="113">
        <v>45201</v>
      </c>
      <c r="E95" s="110" t="s">
        <v>47</v>
      </c>
      <c r="F95" s="110" t="s">
        <v>49</v>
      </c>
      <c r="G95" s="110" t="s">
        <v>21</v>
      </c>
      <c r="H95" s="111" t="s">
        <v>200</v>
      </c>
      <c r="I95" s="110" t="s">
        <v>87</v>
      </c>
      <c r="J95" s="114" t="s">
        <v>202</v>
      </c>
      <c r="K95" s="114">
        <v>2.48E-3</v>
      </c>
      <c r="L95" s="114" t="s">
        <v>424</v>
      </c>
      <c r="M95" s="114" t="b">
        <f t="shared" si="2"/>
        <v>1</v>
      </c>
      <c r="N95" t="s">
        <v>582</v>
      </c>
      <c r="O95">
        <v>25000</v>
      </c>
      <c r="P95" t="s">
        <v>582</v>
      </c>
      <c r="Q95">
        <v>20000</v>
      </c>
      <c r="R95" t="s">
        <v>582</v>
      </c>
      <c r="S95">
        <v>20000</v>
      </c>
      <c r="T95" s="152" t="s">
        <v>582</v>
      </c>
      <c r="U95" s="152">
        <v>9.9200000000000002E-8</v>
      </c>
      <c r="V95" s="152" t="s">
        <v>582</v>
      </c>
      <c r="W95" s="152">
        <v>1.24E-7</v>
      </c>
      <c r="X95" s="152" t="s">
        <v>582</v>
      </c>
      <c r="Y95" s="152">
        <v>1.24E-7</v>
      </c>
      <c r="Z95" s="147" t="s">
        <v>1254</v>
      </c>
      <c r="AA95" s="147"/>
      <c r="AB95" t="b">
        <v>0</v>
      </c>
    </row>
    <row r="96" spans="1:28" x14ac:dyDescent="0.2">
      <c r="A96" s="110" t="s">
        <v>21</v>
      </c>
      <c r="B96" s="110" t="s">
        <v>36</v>
      </c>
      <c r="C96" s="110" t="s">
        <v>1302</v>
      </c>
      <c r="D96" s="113">
        <v>45201</v>
      </c>
      <c r="E96" s="110" t="s">
        <v>47</v>
      </c>
      <c r="F96" s="110" t="s">
        <v>49</v>
      </c>
      <c r="G96" s="110" t="s">
        <v>21</v>
      </c>
      <c r="H96" s="111" t="s">
        <v>204</v>
      </c>
      <c r="I96" s="110" t="s">
        <v>205</v>
      </c>
      <c r="J96" s="114" t="s">
        <v>206</v>
      </c>
      <c r="L96" s="114" t="s">
        <v>424</v>
      </c>
      <c r="M96" s="114" t="b">
        <f t="shared" si="2"/>
        <v>0</v>
      </c>
      <c r="N96">
        <v>1.9</v>
      </c>
      <c r="O96">
        <v>310</v>
      </c>
      <c r="P96">
        <v>15</v>
      </c>
      <c r="Q96">
        <v>97</v>
      </c>
      <c r="R96">
        <v>420</v>
      </c>
      <c r="S96">
        <v>97</v>
      </c>
      <c r="T96" s="152" t="s">
        <v>582</v>
      </c>
      <c r="U96" s="152" t="s">
        <v>582</v>
      </c>
      <c r="V96" s="152" t="s">
        <v>582</v>
      </c>
      <c r="W96" s="152" t="s">
        <v>582</v>
      </c>
      <c r="X96" s="152" t="s">
        <v>582</v>
      </c>
      <c r="Y96" s="152" t="s">
        <v>582</v>
      </c>
      <c r="Z96" s="147"/>
      <c r="AA96" s="147"/>
      <c r="AB96" t="b">
        <v>0</v>
      </c>
    </row>
    <row r="97" spans="1:28" x14ac:dyDescent="0.2">
      <c r="A97" s="110" t="s">
        <v>21</v>
      </c>
      <c r="B97" s="110" t="s">
        <v>36</v>
      </c>
      <c r="C97" s="110" t="s">
        <v>1302</v>
      </c>
      <c r="D97" s="113">
        <v>45201</v>
      </c>
      <c r="E97" s="110" t="s">
        <v>47</v>
      </c>
      <c r="F97" s="110" t="s">
        <v>49</v>
      </c>
      <c r="G97" s="110" t="s">
        <v>21</v>
      </c>
      <c r="H97" s="111" t="s">
        <v>207</v>
      </c>
      <c r="I97" s="110" t="s">
        <v>208</v>
      </c>
      <c r="J97" s="114" t="s">
        <v>206</v>
      </c>
      <c r="L97" s="114" t="s">
        <v>424</v>
      </c>
      <c r="M97" s="114" t="b">
        <f t="shared" si="2"/>
        <v>0</v>
      </c>
      <c r="N97" t="s">
        <v>582</v>
      </c>
      <c r="O97">
        <v>220000</v>
      </c>
      <c r="P97" t="s">
        <v>582</v>
      </c>
      <c r="Q97">
        <v>69000</v>
      </c>
      <c r="R97" t="s">
        <v>582</v>
      </c>
      <c r="S97">
        <v>69000</v>
      </c>
      <c r="T97" s="152" t="s">
        <v>582</v>
      </c>
      <c r="U97" s="152" t="s">
        <v>582</v>
      </c>
      <c r="V97" s="152" t="s">
        <v>582</v>
      </c>
      <c r="W97" s="152" t="s">
        <v>582</v>
      </c>
      <c r="X97" s="152" t="s">
        <v>582</v>
      </c>
      <c r="Y97" s="152" t="s">
        <v>582</v>
      </c>
      <c r="Z97" s="147" t="s">
        <v>1254</v>
      </c>
      <c r="AA97" s="147"/>
      <c r="AB97" t="b">
        <v>0</v>
      </c>
    </row>
    <row r="98" spans="1:28" x14ac:dyDescent="0.2">
      <c r="A98" s="110" t="s">
        <v>21</v>
      </c>
      <c r="B98" s="110" t="s">
        <v>36</v>
      </c>
      <c r="C98" s="110" t="s">
        <v>1302</v>
      </c>
      <c r="D98" s="113">
        <v>45201</v>
      </c>
      <c r="E98" s="110" t="s">
        <v>47</v>
      </c>
      <c r="F98" s="110" t="s">
        <v>49</v>
      </c>
      <c r="G98" s="110" t="s">
        <v>21</v>
      </c>
      <c r="H98" s="111" t="s">
        <v>209</v>
      </c>
      <c r="I98" s="110" t="s">
        <v>208</v>
      </c>
      <c r="J98" s="114" t="s">
        <v>206</v>
      </c>
      <c r="L98" s="114" t="s">
        <v>424</v>
      </c>
      <c r="M98" s="114" t="b">
        <f t="shared" si="2"/>
        <v>0</v>
      </c>
      <c r="N98">
        <v>9000</v>
      </c>
      <c r="O98">
        <v>1100</v>
      </c>
      <c r="P98">
        <v>220000</v>
      </c>
      <c r="Q98">
        <v>350</v>
      </c>
      <c r="R98">
        <v>6200000</v>
      </c>
      <c r="S98">
        <v>350</v>
      </c>
      <c r="T98" s="152" t="s">
        <v>582</v>
      </c>
      <c r="U98" s="152" t="s">
        <v>582</v>
      </c>
      <c r="V98" s="152" t="s">
        <v>582</v>
      </c>
      <c r="W98" s="152" t="s">
        <v>582</v>
      </c>
      <c r="X98" s="152" t="s">
        <v>582</v>
      </c>
      <c r="Y98" s="152" t="s">
        <v>582</v>
      </c>
      <c r="Z98" s="147" t="s">
        <v>1254</v>
      </c>
      <c r="AA98" s="147"/>
      <c r="AB98" t="b">
        <v>0</v>
      </c>
    </row>
    <row r="99" spans="1:28" x14ac:dyDescent="0.2">
      <c r="A99" s="110" t="s">
        <v>21</v>
      </c>
      <c r="B99" s="110" t="s">
        <v>36</v>
      </c>
      <c r="C99" s="110" t="s">
        <v>1302</v>
      </c>
      <c r="D99" s="113">
        <v>45201</v>
      </c>
      <c r="E99" s="110" t="s">
        <v>47</v>
      </c>
      <c r="F99" s="110" t="s">
        <v>49</v>
      </c>
      <c r="G99" s="110" t="s">
        <v>21</v>
      </c>
      <c r="H99" s="111" t="s">
        <v>210</v>
      </c>
      <c r="I99" s="110" t="s">
        <v>208</v>
      </c>
      <c r="J99" s="114" t="s">
        <v>206</v>
      </c>
      <c r="L99" s="114" t="s">
        <v>424</v>
      </c>
      <c r="M99" s="114" t="b">
        <f t="shared" si="2"/>
        <v>0</v>
      </c>
      <c r="N99" t="s">
        <v>582</v>
      </c>
      <c r="O99">
        <v>1700000</v>
      </c>
      <c r="P99" t="s">
        <v>582</v>
      </c>
      <c r="Q99">
        <v>530000</v>
      </c>
      <c r="R99" t="s">
        <v>582</v>
      </c>
      <c r="S99">
        <v>530000</v>
      </c>
      <c r="T99" s="152" t="s">
        <v>582</v>
      </c>
      <c r="U99" s="152" t="s">
        <v>582</v>
      </c>
      <c r="V99" s="152" t="s">
        <v>582</v>
      </c>
      <c r="W99" s="152" t="s">
        <v>582</v>
      </c>
      <c r="X99" s="152" t="s">
        <v>582</v>
      </c>
      <c r="Y99" s="152" t="s">
        <v>582</v>
      </c>
      <c r="Z99" s="147" t="s">
        <v>1254</v>
      </c>
      <c r="AA99" s="147"/>
      <c r="AB99" t="b">
        <v>0</v>
      </c>
    </row>
    <row r="100" spans="1:28" x14ac:dyDescent="0.2">
      <c r="A100" s="110" t="s">
        <v>21</v>
      </c>
      <c r="B100" s="110" t="s">
        <v>36</v>
      </c>
      <c r="C100" s="110" t="s">
        <v>1302</v>
      </c>
      <c r="D100" s="113">
        <v>45201</v>
      </c>
      <c r="E100" s="110" t="s">
        <v>47</v>
      </c>
      <c r="F100" s="110" t="s">
        <v>49</v>
      </c>
      <c r="G100" s="110" t="s">
        <v>21</v>
      </c>
      <c r="H100" s="111" t="s">
        <v>211</v>
      </c>
      <c r="I100" s="110" t="s">
        <v>212</v>
      </c>
      <c r="J100" s="114" t="s">
        <v>206</v>
      </c>
      <c r="L100" s="114" t="s">
        <v>424</v>
      </c>
      <c r="M100" s="114" t="b">
        <f t="shared" si="2"/>
        <v>0</v>
      </c>
      <c r="N100" t="s">
        <v>582</v>
      </c>
      <c r="O100">
        <v>530</v>
      </c>
      <c r="P100" t="s">
        <v>582</v>
      </c>
      <c r="Q100">
        <v>270</v>
      </c>
      <c r="R100" t="s">
        <v>582</v>
      </c>
      <c r="S100">
        <v>740</v>
      </c>
      <c r="T100" s="152" t="s">
        <v>582</v>
      </c>
      <c r="U100" s="152" t="s">
        <v>582</v>
      </c>
      <c r="V100" s="152" t="s">
        <v>582</v>
      </c>
      <c r="W100" s="152" t="s">
        <v>582</v>
      </c>
      <c r="X100" s="152" t="s">
        <v>582</v>
      </c>
      <c r="Y100" s="152" t="s">
        <v>582</v>
      </c>
      <c r="Z100" s="147" t="s">
        <v>1254</v>
      </c>
      <c r="AA100" s="147"/>
      <c r="AB100" t="b">
        <v>0</v>
      </c>
    </row>
    <row r="101" spans="1:28" x14ac:dyDescent="0.2">
      <c r="A101" s="110" t="s">
        <v>21</v>
      </c>
      <c r="B101" s="110" t="s">
        <v>36</v>
      </c>
      <c r="C101" s="110" t="s">
        <v>1302</v>
      </c>
      <c r="D101" s="113">
        <v>45201</v>
      </c>
      <c r="E101" s="110" t="s">
        <v>47</v>
      </c>
      <c r="F101" s="110" t="s">
        <v>49</v>
      </c>
      <c r="G101" s="110" t="s">
        <v>21</v>
      </c>
      <c r="H101" s="111" t="s">
        <v>213</v>
      </c>
      <c r="I101" s="110" t="s">
        <v>208</v>
      </c>
      <c r="J101" s="114" t="s">
        <v>206</v>
      </c>
      <c r="L101" s="114" t="s">
        <v>424</v>
      </c>
      <c r="M101" s="114" t="b">
        <f t="shared" si="2"/>
        <v>0</v>
      </c>
      <c r="N101" t="s">
        <v>582</v>
      </c>
      <c r="O101">
        <v>350</v>
      </c>
      <c r="P101" t="s">
        <v>582</v>
      </c>
      <c r="Q101">
        <v>110</v>
      </c>
      <c r="R101" t="s">
        <v>582</v>
      </c>
      <c r="S101">
        <v>110</v>
      </c>
      <c r="T101" s="152" t="s">
        <v>582</v>
      </c>
      <c r="U101" s="152" t="s">
        <v>582</v>
      </c>
      <c r="V101" s="152" t="s">
        <v>582</v>
      </c>
      <c r="W101" s="152" t="s">
        <v>582</v>
      </c>
      <c r="X101" s="152" t="s">
        <v>582</v>
      </c>
      <c r="Y101" s="152" t="s">
        <v>582</v>
      </c>
      <c r="Z101" s="147" t="s">
        <v>1254</v>
      </c>
      <c r="AA101" s="147"/>
      <c r="AB101" t="b">
        <v>0</v>
      </c>
    </row>
    <row r="102" spans="1:28" x14ac:dyDescent="0.2">
      <c r="A102" s="110" t="s">
        <v>21</v>
      </c>
      <c r="B102" s="110" t="s">
        <v>36</v>
      </c>
      <c r="C102" s="110" t="s">
        <v>1302</v>
      </c>
      <c r="D102" s="113">
        <v>45201</v>
      </c>
      <c r="E102" s="110" t="s">
        <v>47</v>
      </c>
      <c r="F102" s="110" t="s">
        <v>49</v>
      </c>
      <c r="G102" s="110" t="s">
        <v>21</v>
      </c>
      <c r="H102" s="111" t="s">
        <v>214</v>
      </c>
      <c r="I102" s="110" t="s">
        <v>208</v>
      </c>
      <c r="J102" s="114" t="s">
        <v>206</v>
      </c>
      <c r="L102" s="114" t="s">
        <v>424</v>
      </c>
      <c r="M102" s="114" t="b">
        <f t="shared" si="2"/>
        <v>0</v>
      </c>
      <c r="N102" t="s">
        <v>582</v>
      </c>
      <c r="O102">
        <v>5800</v>
      </c>
      <c r="P102" t="s">
        <v>582</v>
      </c>
      <c r="Q102">
        <v>1800</v>
      </c>
      <c r="R102" t="s">
        <v>582</v>
      </c>
      <c r="S102">
        <v>1800</v>
      </c>
      <c r="T102" s="152" t="s">
        <v>582</v>
      </c>
      <c r="U102" s="152" t="s">
        <v>582</v>
      </c>
      <c r="V102" s="152" t="s">
        <v>582</v>
      </c>
      <c r="W102" s="152" t="s">
        <v>582</v>
      </c>
      <c r="X102" s="152" t="s">
        <v>582</v>
      </c>
      <c r="Y102" s="152" t="s">
        <v>582</v>
      </c>
      <c r="Z102" s="147" t="s">
        <v>1254</v>
      </c>
      <c r="AA102" s="147"/>
      <c r="AB102" t="b">
        <v>0</v>
      </c>
    </row>
    <row r="103" spans="1:28" x14ac:dyDescent="0.2">
      <c r="A103" s="110" t="s">
        <v>21</v>
      </c>
      <c r="B103" s="110" t="s">
        <v>36</v>
      </c>
      <c r="C103" s="110" t="s">
        <v>1302</v>
      </c>
      <c r="D103" s="113">
        <v>45201</v>
      </c>
      <c r="E103" s="110" t="s">
        <v>47</v>
      </c>
      <c r="F103" s="110" t="s">
        <v>49</v>
      </c>
      <c r="G103" s="110" t="s">
        <v>21</v>
      </c>
      <c r="H103" s="111" t="s">
        <v>216</v>
      </c>
      <c r="I103" s="110" t="s">
        <v>56</v>
      </c>
      <c r="J103" s="114" t="s">
        <v>206</v>
      </c>
      <c r="L103" s="114" t="s">
        <v>424</v>
      </c>
      <c r="M103" s="114" t="b">
        <f t="shared" si="2"/>
        <v>0</v>
      </c>
      <c r="N103">
        <v>0.74</v>
      </c>
      <c r="O103">
        <v>11</v>
      </c>
      <c r="P103">
        <v>8.4</v>
      </c>
      <c r="Q103">
        <v>4.9000000000000004</v>
      </c>
      <c r="R103">
        <v>230</v>
      </c>
      <c r="S103">
        <v>4.9000000000000004</v>
      </c>
      <c r="T103" s="152" t="s">
        <v>582</v>
      </c>
      <c r="U103" s="152" t="s">
        <v>582</v>
      </c>
      <c r="V103" s="152" t="s">
        <v>582</v>
      </c>
      <c r="W103" s="152" t="s">
        <v>582</v>
      </c>
      <c r="X103" s="152" t="s">
        <v>582</v>
      </c>
      <c r="Y103" s="152" t="s">
        <v>582</v>
      </c>
      <c r="Z103" s="147" t="s">
        <v>1254</v>
      </c>
      <c r="AA103" s="147"/>
      <c r="AB103" t="b">
        <v>0</v>
      </c>
    </row>
    <row r="104" spans="1:28" x14ac:dyDescent="0.2">
      <c r="A104" s="110" t="s">
        <v>21</v>
      </c>
      <c r="B104" s="110" t="s">
        <v>36</v>
      </c>
      <c r="C104" s="110" t="s">
        <v>1302</v>
      </c>
      <c r="D104" s="113">
        <v>45201</v>
      </c>
      <c r="E104" s="110" t="s">
        <v>47</v>
      </c>
      <c r="F104" s="110" t="s">
        <v>49</v>
      </c>
      <c r="G104" s="110" t="s">
        <v>21</v>
      </c>
      <c r="H104" s="111" t="s">
        <v>4</v>
      </c>
      <c r="I104" s="110" t="s">
        <v>87</v>
      </c>
      <c r="J104" s="114" t="s">
        <v>219</v>
      </c>
      <c r="K104" s="114">
        <v>5.1700000000000001E-3</v>
      </c>
      <c r="L104" s="114" t="s">
        <v>424</v>
      </c>
      <c r="M104" s="114" t="b">
        <f t="shared" si="2"/>
        <v>1</v>
      </c>
      <c r="N104" t="s">
        <v>582</v>
      </c>
      <c r="O104">
        <v>70000</v>
      </c>
      <c r="P104" t="s">
        <v>582</v>
      </c>
      <c r="Q104">
        <v>21000</v>
      </c>
      <c r="R104" t="s">
        <v>582</v>
      </c>
      <c r="S104">
        <v>21000</v>
      </c>
      <c r="T104" s="152" t="s">
        <v>582</v>
      </c>
      <c r="U104" s="152">
        <v>7.3857142857142864E-8</v>
      </c>
      <c r="V104" s="152" t="s">
        <v>582</v>
      </c>
      <c r="W104" s="152">
        <v>2.4619047619047621E-7</v>
      </c>
      <c r="X104" s="152" t="s">
        <v>582</v>
      </c>
      <c r="Y104" s="152">
        <v>2.4619047619047621E-7</v>
      </c>
      <c r="Z104" s="147" t="s">
        <v>1254</v>
      </c>
      <c r="AA104" s="147"/>
      <c r="AB104" t="b">
        <v>0</v>
      </c>
    </row>
    <row r="105" spans="1:28" x14ac:dyDescent="0.2">
      <c r="A105" s="110" t="s">
        <v>21</v>
      </c>
      <c r="B105" s="110" t="s">
        <v>36</v>
      </c>
      <c r="C105" s="110" t="s">
        <v>1302</v>
      </c>
      <c r="D105" s="113">
        <v>45201</v>
      </c>
      <c r="E105" s="110" t="s">
        <v>47</v>
      </c>
      <c r="F105" s="110" t="s">
        <v>49</v>
      </c>
      <c r="G105" s="110" t="s">
        <v>21</v>
      </c>
      <c r="H105" s="111" t="s">
        <v>223</v>
      </c>
      <c r="I105" s="110" t="s">
        <v>87</v>
      </c>
      <c r="J105" s="114" t="s">
        <v>225</v>
      </c>
      <c r="K105" s="114">
        <v>2.8300000000000001E-3</v>
      </c>
      <c r="L105" s="114" t="s">
        <v>424</v>
      </c>
      <c r="M105" s="114" t="b">
        <f t="shared" si="2"/>
        <v>0</v>
      </c>
      <c r="N105" t="s">
        <v>582</v>
      </c>
      <c r="O105">
        <v>350000</v>
      </c>
      <c r="P105" t="s">
        <v>582</v>
      </c>
      <c r="Q105">
        <v>110000</v>
      </c>
      <c r="R105" t="s">
        <v>582</v>
      </c>
      <c r="S105">
        <v>110000</v>
      </c>
      <c r="T105" s="152" t="s">
        <v>582</v>
      </c>
      <c r="U105" s="152" t="s">
        <v>582</v>
      </c>
      <c r="V105" s="152" t="s">
        <v>582</v>
      </c>
      <c r="W105" s="152" t="s">
        <v>582</v>
      </c>
      <c r="X105" s="152" t="s">
        <v>582</v>
      </c>
      <c r="Y105" s="152" t="s">
        <v>582</v>
      </c>
      <c r="Z105" s="147" t="s">
        <v>1254</v>
      </c>
      <c r="AA105" s="147"/>
      <c r="AB105" t="b">
        <v>0</v>
      </c>
    </row>
    <row r="106" spans="1:28" x14ac:dyDescent="0.2">
      <c r="A106" s="110" t="s">
        <v>21</v>
      </c>
      <c r="B106" s="110" t="s">
        <v>36</v>
      </c>
      <c r="C106" s="110" t="s">
        <v>1302</v>
      </c>
      <c r="D106" s="113">
        <v>45201</v>
      </c>
      <c r="E106" s="110" t="s">
        <v>47</v>
      </c>
      <c r="F106" s="110" t="s">
        <v>49</v>
      </c>
      <c r="G106" s="110" t="s">
        <v>21</v>
      </c>
      <c r="H106" s="111" t="s">
        <v>231</v>
      </c>
      <c r="I106" s="110" t="s">
        <v>56</v>
      </c>
      <c r="J106" s="114" t="s">
        <v>233</v>
      </c>
      <c r="K106" s="114">
        <v>2.1299999999999999E-3</v>
      </c>
      <c r="L106" s="114" t="s">
        <v>424</v>
      </c>
      <c r="M106" s="114" t="b">
        <f t="shared" si="2"/>
        <v>0</v>
      </c>
      <c r="N106">
        <v>21</v>
      </c>
      <c r="O106" t="s">
        <v>582</v>
      </c>
      <c r="P106">
        <v>170</v>
      </c>
      <c r="Q106" t="s">
        <v>582</v>
      </c>
      <c r="R106">
        <v>4800</v>
      </c>
      <c r="S106" t="s">
        <v>582</v>
      </c>
      <c r="T106" s="152" t="s">
        <v>582</v>
      </c>
      <c r="U106" s="152" t="s">
        <v>582</v>
      </c>
      <c r="V106" s="152" t="s">
        <v>582</v>
      </c>
      <c r="W106" s="152" t="s">
        <v>582</v>
      </c>
      <c r="X106" s="152" t="s">
        <v>582</v>
      </c>
      <c r="Y106" s="152" t="s">
        <v>582</v>
      </c>
      <c r="Z106" s="147" t="s">
        <v>1254</v>
      </c>
      <c r="AA106" s="147"/>
      <c r="AB106" t="b">
        <v>0</v>
      </c>
    </row>
    <row r="107" spans="1:28" x14ac:dyDescent="0.2">
      <c r="A107" s="110" t="s">
        <v>21</v>
      </c>
      <c r="B107" s="110" t="s">
        <v>36</v>
      </c>
      <c r="C107" s="110" t="s">
        <v>1302</v>
      </c>
      <c r="D107" s="113">
        <v>45201</v>
      </c>
      <c r="E107" s="110" t="s">
        <v>47</v>
      </c>
      <c r="F107" s="110" t="s">
        <v>49</v>
      </c>
      <c r="G107" s="110" t="s">
        <v>21</v>
      </c>
      <c r="H107" s="111" t="s">
        <v>234</v>
      </c>
      <c r="I107" s="110" t="s">
        <v>205</v>
      </c>
      <c r="J107" s="114" t="s">
        <v>236</v>
      </c>
      <c r="K107" s="114">
        <v>2.2100000000000002E-3</v>
      </c>
      <c r="L107" s="114" t="s">
        <v>424</v>
      </c>
      <c r="M107" s="114" t="b">
        <f t="shared" si="2"/>
        <v>0</v>
      </c>
      <c r="N107">
        <v>2.1</v>
      </c>
      <c r="O107">
        <v>220</v>
      </c>
      <c r="P107">
        <v>17</v>
      </c>
      <c r="Q107">
        <v>74</v>
      </c>
      <c r="R107">
        <v>490</v>
      </c>
      <c r="S107">
        <v>74</v>
      </c>
      <c r="T107" s="152" t="s">
        <v>582</v>
      </c>
      <c r="U107" s="152" t="s">
        <v>582</v>
      </c>
      <c r="V107" s="152" t="s">
        <v>582</v>
      </c>
      <c r="W107" s="152" t="s">
        <v>582</v>
      </c>
      <c r="X107" s="152" t="s">
        <v>582</v>
      </c>
      <c r="Y107" s="152" t="s">
        <v>582</v>
      </c>
      <c r="Z107" s="147" t="s">
        <v>1254</v>
      </c>
      <c r="AA107" s="147"/>
      <c r="AB107" t="b">
        <v>0</v>
      </c>
    </row>
    <row r="108" spans="1:28" x14ac:dyDescent="0.2">
      <c r="A108" s="110" t="s">
        <v>21</v>
      </c>
      <c r="B108" s="110" t="s">
        <v>36</v>
      </c>
      <c r="C108" s="110" t="s">
        <v>1302</v>
      </c>
      <c r="D108" s="113">
        <v>45201</v>
      </c>
      <c r="E108" s="110" t="s">
        <v>47</v>
      </c>
      <c r="F108" s="110" t="s">
        <v>49</v>
      </c>
      <c r="G108" s="110" t="s">
        <v>21</v>
      </c>
      <c r="H108" s="111" t="s">
        <v>238</v>
      </c>
      <c r="I108" s="110" t="s">
        <v>205</v>
      </c>
      <c r="J108" s="114" t="s">
        <v>239</v>
      </c>
      <c r="K108" s="114">
        <v>1.8799999999999999E-3</v>
      </c>
      <c r="L108" s="114" t="s">
        <v>424</v>
      </c>
      <c r="M108" s="114" t="b">
        <f t="shared" si="2"/>
        <v>0</v>
      </c>
      <c r="N108">
        <v>21</v>
      </c>
      <c r="O108" t="s">
        <v>582</v>
      </c>
      <c r="P108">
        <v>170</v>
      </c>
      <c r="Q108" t="s">
        <v>582</v>
      </c>
      <c r="R108">
        <v>4900</v>
      </c>
      <c r="S108" t="s">
        <v>582</v>
      </c>
      <c r="T108" s="152" t="s">
        <v>582</v>
      </c>
      <c r="U108" s="152" t="s">
        <v>582</v>
      </c>
      <c r="V108" s="152" t="s">
        <v>582</v>
      </c>
      <c r="W108" s="152" t="s">
        <v>582</v>
      </c>
      <c r="X108" s="152" t="s">
        <v>582</v>
      </c>
      <c r="Y108" s="152" t="s">
        <v>582</v>
      </c>
      <c r="Z108" s="147" t="s">
        <v>1254</v>
      </c>
      <c r="AA108" s="147"/>
      <c r="AB108" t="b">
        <v>0</v>
      </c>
    </row>
    <row r="109" spans="1:28" x14ac:dyDescent="0.2">
      <c r="A109" s="110" t="s">
        <v>21</v>
      </c>
      <c r="B109" s="110" t="s">
        <v>36</v>
      </c>
      <c r="C109" s="110" t="s">
        <v>1302</v>
      </c>
      <c r="D109" s="113">
        <v>45201</v>
      </c>
      <c r="E109" s="110" t="s">
        <v>47</v>
      </c>
      <c r="F109" s="110" t="s">
        <v>49</v>
      </c>
      <c r="G109" s="110" t="s">
        <v>21</v>
      </c>
      <c r="H109" s="111" t="s">
        <v>242</v>
      </c>
      <c r="I109" s="110" t="s">
        <v>205</v>
      </c>
      <c r="J109" s="114" t="s">
        <v>244</v>
      </c>
      <c r="K109" s="114">
        <v>2.65E-3</v>
      </c>
      <c r="L109" s="114" t="s">
        <v>424</v>
      </c>
      <c r="M109" s="114" t="b">
        <f t="shared" si="2"/>
        <v>0</v>
      </c>
      <c r="N109">
        <v>210</v>
      </c>
      <c r="O109" t="s">
        <v>582</v>
      </c>
      <c r="P109">
        <v>1700</v>
      </c>
      <c r="Q109" t="s">
        <v>582</v>
      </c>
      <c r="R109">
        <v>49000</v>
      </c>
      <c r="S109" t="s">
        <v>582</v>
      </c>
      <c r="T109" s="152" t="s">
        <v>582</v>
      </c>
      <c r="U109" s="152" t="s">
        <v>582</v>
      </c>
      <c r="V109" s="152" t="s">
        <v>582</v>
      </c>
      <c r="W109" s="152" t="s">
        <v>582</v>
      </c>
      <c r="X109" s="152" t="s">
        <v>582</v>
      </c>
      <c r="Y109" s="152" t="s">
        <v>582</v>
      </c>
      <c r="Z109" s="147" t="s">
        <v>1254</v>
      </c>
      <c r="AA109" s="147"/>
      <c r="AB109" t="b">
        <v>0</v>
      </c>
    </row>
    <row r="110" spans="1:28" x14ac:dyDescent="0.2">
      <c r="A110" s="110" t="s">
        <v>21</v>
      </c>
      <c r="B110" s="110" t="s">
        <v>36</v>
      </c>
      <c r="C110" s="110" t="s">
        <v>1302</v>
      </c>
      <c r="D110" s="113">
        <v>45201</v>
      </c>
      <c r="E110" s="110" t="s">
        <v>47</v>
      </c>
      <c r="F110" s="110" t="s">
        <v>49</v>
      </c>
      <c r="G110" s="110" t="s">
        <v>21</v>
      </c>
      <c r="H110" s="111" t="s">
        <v>8</v>
      </c>
      <c r="I110" s="110" t="s">
        <v>205</v>
      </c>
      <c r="J110" s="114" t="s">
        <v>248</v>
      </c>
      <c r="K110" s="114">
        <v>2.8600000000000001E-3</v>
      </c>
      <c r="L110" s="114" t="s">
        <v>424</v>
      </c>
      <c r="M110" s="114" t="b">
        <f t="shared" si="2"/>
        <v>0</v>
      </c>
      <c r="N110">
        <v>290</v>
      </c>
      <c r="O110" t="s">
        <v>582</v>
      </c>
      <c r="P110">
        <v>2400</v>
      </c>
      <c r="Q110" t="s">
        <v>582</v>
      </c>
      <c r="R110">
        <v>67000</v>
      </c>
      <c r="S110" t="s">
        <v>582</v>
      </c>
      <c r="T110" s="152" t="s">
        <v>582</v>
      </c>
      <c r="U110" s="152" t="s">
        <v>582</v>
      </c>
      <c r="V110" s="152" t="s">
        <v>582</v>
      </c>
      <c r="W110" s="152" t="s">
        <v>582</v>
      </c>
      <c r="X110" s="152" t="s">
        <v>582</v>
      </c>
      <c r="Y110" s="152" t="s">
        <v>582</v>
      </c>
      <c r="Z110" s="147" t="s">
        <v>1254</v>
      </c>
      <c r="AA110" s="147"/>
      <c r="AB110" t="b">
        <v>0</v>
      </c>
    </row>
    <row r="111" spans="1:28" x14ac:dyDescent="0.2">
      <c r="A111" s="110" t="s">
        <v>21</v>
      </c>
      <c r="B111" s="110" t="s">
        <v>36</v>
      </c>
      <c r="C111" s="110" t="s">
        <v>1302</v>
      </c>
      <c r="D111" s="113">
        <v>45201</v>
      </c>
      <c r="E111" s="110" t="s">
        <v>47</v>
      </c>
      <c r="F111" s="110" t="s">
        <v>49</v>
      </c>
      <c r="G111" s="110" t="s">
        <v>21</v>
      </c>
      <c r="H111" s="111" t="s">
        <v>249</v>
      </c>
      <c r="I111" s="110" t="s">
        <v>205</v>
      </c>
      <c r="J111" s="114" t="s">
        <v>251</v>
      </c>
      <c r="K111" s="114">
        <v>2.1199999999999999E-3</v>
      </c>
      <c r="L111" s="114" t="s">
        <v>424</v>
      </c>
      <c r="M111" s="114" t="b">
        <f t="shared" si="2"/>
        <v>0</v>
      </c>
      <c r="N111">
        <v>2.1</v>
      </c>
      <c r="O111" t="s">
        <v>582</v>
      </c>
      <c r="P111">
        <v>17</v>
      </c>
      <c r="Q111" t="s">
        <v>582</v>
      </c>
      <c r="R111">
        <v>490</v>
      </c>
      <c r="S111" t="s">
        <v>582</v>
      </c>
      <c r="T111" s="152" t="s">
        <v>582</v>
      </c>
      <c r="U111" s="152" t="s">
        <v>582</v>
      </c>
      <c r="V111" s="152" t="s">
        <v>582</v>
      </c>
      <c r="W111" s="152" t="s">
        <v>582</v>
      </c>
      <c r="X111" s="152" t="s">
        <v>582</v>
      </c>
      <c r="Y111" s="152" t="s">
        <v>582</v>
      </c>
      <c r="Z111" s="147" t="s">
        <v>1254</v>
      </c>
      <c r="AA111" s="147"/>
      <c r="AB111" t="b">
        <v>0</v>
      </c>
    </row>
    <row r="112" spans="1:28" x14ac:dyDescent="0.2">
      <c r="A112" s="110" t="s">
        <v>21</v>
      </c>
      <c r="B112" s="110" t="s">
        <v>36</v>
      </c>
      <c r="C112" s="110" t="s">
        <v>1302</v>
      </c>
      <c r="D112" s="113">
        <v>45201</v>
      </c>
      <c r="E112" s="110" t="s">
        <v>47</v>
      </c>
      <c r="F112" s="110" t="s">
        <v>49</v>
      </c>
      <c r="G112" s="110" t="s">
        <v>21</v>
      </c>
      <c r="H112" s="111" t="s">
        <v>10</v>
      </c>
      <c r="I112" s="110" t="s">
        <v>208</v>
      </c>
      <c r="J112" s="114" t="s">
        <v>253</v>
      </c>
      <c r="K112" s="114">
        <v>2.8E-3</v>
      </c>
      <c r="L112" s="114" t="s">
        <v>424</v>
      </c>
      <c r="M112" s="114" t="b">
        <f t="shared" si="2"/>
        <v>0</v>
      </c>
      <c r="N112" t="s">
        <v>582</v>
      </c>
      <c r="O112">
        <v>30000</v>
      </c>
      <c r="P112" t="s">
        <v>582</v>
      </c>
      <c r="Q112">
        <v>10000</v>
      </c>
      <c r="R112" t="s">
        <v>582</v>
      </c>
      <c r="S112">
        <v>10000</v>
      </c>
      <c r="T112" s="152" t="s">
        <v>582</v>
      </c>
      <c r="U112" s="152" t="s">
        <v>582</v>
      </c>
      <c r="V112" s="152" t="s">
        <v>582</v>
      </c>
      <c r="W112" s="152" t="s">
        <v>582</v>
      </c>
      <c r="X112" s="152" t="s">
        <v>582</v>
      </c>
      <c r="Y112" s="152" t="s">
        <v>582</v>
      </c>
      <c r="Z112" s="147" t="s">
        <v>1254</v>
      </c>
      <c r="AA112" s="147"/>
      <c r="AB112" t="b">
        <v>0</v>
      </c>
    </row>
    <row r="113" spans="1:28" x14ac:dyDescent="0.2">
      <c r="A113" s="110" t="s">
        <v>21</v>
      </c>
      <c r="B113" s="110" t="s">
        <v>36</v>
      </c>
      <c r="C113" s="110" t="s">
        <v>1302</v>
      </c>
      <c r="D113" s="113">
        <v>45201</v>
      </c>
      <c r="E113" s="110" t="s">
        <v>47</v>
      </c>
      <c r="F113" s="110" t="s">
        <v>49</v>
      </c>
      <c r="G113" s="110" t="s">
        <v>21</v>
      </c>
      <c r="H113" s="111" t="s">
        <v>12</v>
      </c>
      <c r="I113" s="110" t="s">
        <v>87</v>
      </c>
      <c r="J113" s="114">
        <v>4.7099999999999998E-3</v>
      </c>
      <c r="K113" s="114">
        <v>4.7099999999999998E-3</v>
      </c>
      <c r="L113" s="114" t="s">
        <v>424</v>
      </c>
      <c r="M113" s="114" t="b">
        <f t="shared" si="2"/>
        <v>1</v>
      </c>
      <c r="N113" t="s">
        <v>582</v>
      </c>
      <c r="O113">
        <v>47000</v>
      </c>
      <c r="P113" t="s">
        <v>582</v>
      </c>
      <c r="Q113">
        <v>14000</v>
      </c>
      <c r="R113" t="s">
        <v>582</v>
      </c>
      <c r="S113">
        <v>14000</v>
      </c>
      <c r="T113" s="152" t="s">
        <v>582</v>
      </c>
      <c r="U113" s="152">
        <v>1.0021276595744681E-7</v>
      </c>
      <c r="V113" s="152" t="s">
        <v>582</v>
      </c>
      <c r="W113" s="152">
        <v>3.3642857142857141E-7</v>
      </c>
      <c r="X113" s="152" t="s">
        <v>582</v>
      </c>
      <c r="Y113" s="152">
        <v>3.3642857142857141E-7</v>
      </c>
      <c r="Z113" s="147" t="s">
        <v>1254</v>
      </c>
      <c r="AA113" s="147"/>
      <c r="AB113" t="b">
        <v>0</v>
      </c>
    </row>
    <row r="114" spans="1:28" x14ac:dyDescent="0.2">
      <c r="A114" s="110" t="s">
        <v>21</v>
      </c>
      <c r="B114" s="110" t="s">
        <v>36</v>
      </c>
      <c r="C114" s="110" t="s">
        <v>1302</v>
      </c>
      <c r="D114" s="113">
        <v>45201</v>
      </c>
      <c r="E114" s="110" t="s">
        <v>47</v>
      </c>
      <c r="F114" s="110" t="s">
        <v>49</v>
      </c>
      <c r="G114" s="110" t="s">
        <v>21</v>
      </c>
      <c r="H114" s="111" t="s">
        <v>256</v>
      </c>
      <c r="I114" s="110" t="s">
        <v>205</v>
      </c>
      <c r="J114" s="114" t="s">
        <v>115</v>
      </c>
      <c r="K114" s="114">
        <v>2.2300000000000002E-3</v>
      </c>
      <c r="L114" s="114" t="s">
        <v>424</v>
      </c>
      <c r="M114" s="114" t="b">
        <f t="shared" si="2"/>
        <v>0</v>
      </c>
      <c r="N114">
        <v>2.9</v>
      </c>
      <c r="O114" t="s">
        <v>582</v>
      </c>
      <c r="P114">
        <v>24</v>
      </c>
      <c r="Q114" t="s">
        <v>582</v>
      </c>
      <c r="R114">
        <v>670</v>
      </c>
      <c r="S114" t="s">
        <v>582</v>
      </c>
      <c r="T114" s="152" t="s">
        <v>582</v>
      </c>
      <c r="U114" s="152" t="s">
        <v>582</v>
      </c>
      <c r="V114" s="152" t="s">
        <v>582</v>
      </c>
      <c r="W114" s="152" t="s">
        <v>582</v>
      </c>
      <c r="X114" s="152" t="s">
        <v>582</v>
      </c>
      <c r="Y114" s="152" t="s">
        <v>582</v>
      </c>
      <c r="Z114" s="147" t="s">
        <v>1254</v>
      </c>
      <c r="AA114" s="147"/>
      <c r="AB114" t="b">
        <v>0</v>
      </c>
    </row>
    <row r="115" spans="1:28" x14ac:dyDescent="0.2">
      <c r="A115" s="110" t="s">
        <v>21</v>
      </c>
      <c r="B115" s="110" t="s">
        <v>36</v>
      </c>
      <c r="C115" s="110" t="s">
        <v>1302</v>
      </c>
      <c r="D115" s="113">
        <v>45201</v>
      </c>
      <c r="E115" s="110" t="s">
        <v>47</v>
      </c>
      <c r="F115" s="110" t="s">
        <v>49</v>
      </c>
      <c r="G115" s="110" t="s">
        <v>21</v>
      </c>
      <c r="H115" s="111" t="s">
        <v>13</v>
      </c>
      <c r="I115" s="110" t="s">
        <v>87</v>
      </c>
      <c r="J115" s="114" t="s">
        <v>259</v>
      </c>
      <c r="K115" s="114">
        <v>2.4599999999999999E-3</v>
      </c>
      <c r="L115" s="114" t="s">
        <v>424</v>
      </c>
      <c r="M115" s="114" t="b">
        <f t="shared" si="2"/>
        <v>0</v>
      </c>
      <c r="N115" t="s">
        <v>582</v>
      </c>
      <c r="O115">
        <v>23000</v>
      </c>
      <c r="P115" t="s">
        <v>582</v>
      </c>
      <c r="Q115">
        <v>7500</v>
      </c>
      <c r="R115" t="s">
        <v>582</v>
      </c>
      <c r="S115">
        <v>7500</v>
      </c>
      <c r="T115" s="152" t="s">
        <v>582</v>
      </c>
      <c r="U115" s="152" t="s">
        <v>582</v>
      </c>
      <c r="V115" s="152" t="s">
        <v>582</v>
      </c>
      <c r="W115" s="152" t="s">
        <v>582</v>
      </c>
      <c r="X115" s="152" t="s">
        <v>582</v>
      </c>
      <c r="Y115" s="152" t="s">
        <v>582</v>
      </c>
      <c r="Z115" s="147" t="s">
        <v>1254</v>
      </c>
      <c r="AA115" s="147"/>
      <c r="AB115" t="b">
        <v>0</v>
      </c>
    </row>
    <row r="116" spans="1:28" x14ac:dyDescent="0.2">
      <c r="A116" s="110" t="s">
        <v>21</v>
      </c>
      <c r="B116" s="110" t="s">
        <v>36</v>
      </c>
      <c r="C116" s="110" t="s">
        <v>1302</v>
      </c>
      <c r="D116" s="113">
        <v>45201</v>
      </c>
      <c r="E116" s="110" t="s">
        <v>47</v>
      </c>
      <c r="F116" s="110" t="s">
        <v>49</v>
      </c>
      <c r="G116" s="110" t="s">
        <v>21</v>
      </c>
      <c r="H116" s="111" t="s">
        <v>260</v>
      </c>
      <c r="I116" s="110" t="s">
        <v>87</v>
      </c>
      <c r="J116" s="114" t="s">
        <v>262</v>
      </c>
      <c r="K116" s="114">
        <v>3.4699999999999998E-4</v>
      </c>
      <c r="L116" s="114" t="s">
        <v>424</v>
      </c>
      <c r="M116" s="114" t="b">
        <f t="shared" si="2"/>
        <v>0</v>
      </c>
      <c r="N116" t="s">
        <v>582</v>
      </c>
      <c r="O116">
        <v>130000</v>
      </c>
      <c r="P116" t="s">
        <v>582</v>
      </c>
      <c r="Q116">
        <v>56000</v>
      </c>
      <c r="R116" t="s">
        <v>582</v>
      </c>
      <c r="S116">
        <v>56000</v>
      </c>
      <c r="T116" s="152" t="s">
        <v>582</v>
      </c>
      <c r="U116" s="152" t="s">
        <v>582</v>
      </c>
      <c r="V116" s="152" t="s">
        <v>582</v>
      </c>
      <c r="W116" s="152" t="s">
        <v>582</v>
      </c>
      <c r="X116" s="152" t="s">
        <v>582</v>
      </c>
      <c r="Y116" s="152" t="s">
        <v>582</v>
      </c>
      <c r="Z116" s="147" t="s">
        <v>1254</v>
      </c>
      <c r="AA116" s="147"/>
      <c r="AB116" t="b">
        <v>0</v>
      </c>
    </row>
    <row r="117" spans="1:28" x14ac:dyDescent="0.2">
      <c r="A117" s="110" t="s">
        <v>21</v>
      </c>
      <c r="B117" s="110" t="s">
        <v>36</v>
      </c>
      <c r="C117" s="110" t="s">
        <v>1302</v>
      </c>
      <c r="D117" s="113">
        <v>45201</v>
      </c>
      <c r="E117" s="110" t="s">
        <v>47</v>
      </c>
      <c r="F117" s="110" t="s">
        <v>49</v>
      </c>
      <c r="G117" s="110" t="s">
        <v>21</v>
      </c>
      <c r="H117" s="111" t="s">
        <v>265</v>
      </c>
      <c r="I117" s="110" t="s">
        <v>87</v>
      </c>
      <c r="J117" s="114" t="s">
        <v>267</v>
      </c>
      <c r="K117" s="114">
        <v>2</v>
      </c>
      <c r="L117" s="114" t="s">
        <v>424</v>
      </c>
      <c r="M117" s="114" t="b">
        <f t="shared" si="2"/>
        <v>1</v>
      </c>
      <c r="N117" t="s">
        <v>582</v>
      </c>
      <c r="O117">
        <v>20000</v>
      </c>
      <c r="P117" t="s">
        <v>582</v>
      </c>
      <c r="Q117">
        <v>9700</v>
      </c>
      <c r="R117" t="s">
        <v>582</v>
      </c>
      <c r="S117" t="s">
        <v>582</v>
      </c>
      <c r="T117" s="152" t="s">
        <v>582</v>
      </c>
      <c r="U117" s="152">
        <v>1E-4</v>
      </c>
      <c r="V117" s="152" t="s">
        <v>582</v>
      </c>
      <c r="W117" s="152">
        <v>2.0618556701030929E-4</v>
      </c>
      <c r="X117" s="152" t="s">
        <v>582</v>
      </c>
      <c r="Y117" s="152" t="s">
        <v>582</v>
      </c>
      <c r="Z117" s="147" t="s">
        <v>1254</v>
      </c>
      <c r="AA117" s="147"/>
      <c r="AB117" t="b">
        <v>0</v>
      </c>
    </row>
    <row r="118" spans="1:28" x14ac:dyDescent="0.2">
      <c r="A118" s="110" t="s">
        <v>21</v>
      </c>
      <c r="B118" s="110" t="s">
        <v>36</v>
      </c>
      <c r="C118" s="110" t="s">
        <v>1302</v>
      </c>
      <c r="D118" s="113">
        <v>45201</v>
      </c>
      <c r="E118" s="110" t="s">
        <v>47</v>
      </c>
      <c r="F118" s="110" t="s">
        <v>49</v>
      </c>
      <c r="G118" s="110" t="s">
        <v>21</v>
      </c>
      <c r="H118" s="111" t="s">
        <v>270</v>
      </c>
      <c r="I118" s="110" t="s">
        <v>87</v>
      </c>
      <c r="J118" s="114" t="s">
        <v>272</v>
      </c>
      <c r="K118" s="114">
        <v>2.98</v>
      </c>
      <c r="L118" s="114" t="s">
        <v>424</v>
      </c>
      <c r="M118" s="114" t="b">
        <f t="shared" si="2"/>
        <v>1</v>
      </c>
      <c r="N118" t="s">
        <v>582</v>
      </c>
      <c r="O118">
        <v>14000</v>
      </c>
      <c r="P118" t="s">
        <v>582</v>
      </c>
      <c r="Q118">
        <v>4600</v>
      </c>
      <c r="R118" t="s">
        <v>582</v>
      </c>
      <c r="S118" t="s">
        <v>582</v>
      </c>
      <c r="T118" s="152" t="s">
        <v>582</v>
      </c>
      <c r="U118" s="152">
        <v>2.1285714285714286E-4</v>
      </c>
      <c r="V118" s="152" t="s">
        <v>582</v>
      </c>
      <c r="W118" s="152">
        <v>6.4782608695652174E-4</v>
      </c>
      <c r="X118" s="152" t="s">
        <v>582</v>
      </c>
      <c r="Y118" s="152" t="s">
        <v>582</v>
      </c>
      <c r="Z118" s="147" t="s">
        <v>1254</v>
      </c>
      <c r="AA118" s="147"/>
      <c r="AB118" t="b">
        <v>0</v>
      </c>
    </row>
    <row r="119" spans="1:28" x14ac:dyDescent="0.2">
      <c r="A119" s="110" t="s">
        <v>21</v>
      </c>
      <c r="B119" s="110" t="s">
        <v>36</v>
      </c>
      <c r="C119" s="110" t="s">
        <v>1302</v>
      </c>
      <c r="D119" s="113">
        <v>45201</v>
      </c>
      <c r="E119" s="110" t="s">
        <v>47</v>
      </c>
      <c r="F119" s="110" t="s">
        <v>49</v>
      </c>
      <c r="G119" s="110" t="s">
        <v>21</v>
      </c>
      <c r="H119" s="111" t="s">
        <v>279</v>
      </c>
      <c r="I119" s="110" t="s">
        <v>208</v>
      </c>
      <c r="J119" s="114" t="s">
        <v>281</v>
      </c>
      <c r="K119" s="114">
        <v>8.61</v>
      </c>
      <c r="L119" s="114" t="s">
        <v>424</v>
      </c>
      <c r="M119" s="114" t="b">
        <f t="shared" si="2"/>
        <v>1</v>
      </c>
      <c r="N119" t="s">
        <v>582</v>
      </c>
      <c r="O119">
        <v>36000</v>
      </c>
      <c r="P119" t="s">
        <v>582</v>
      </c>
      <c r="Q119">
        <v>11000</v>
      </c>
      <c r="R119" t="s">
        <v>582</v>
      </c>
      <c r="S119" t="s">
        <v>582</v>
      </c>
      <c r="T119" s="152" t="s">
        <v>582</v>
      </c>
      <c r="U119" s="152">
        <v>2.3916666666666666E-4</v>
      </c>
      <c r="V119" s="152" t="s">
        <v>582</v>
      </c>
      <c r="W119" s="152">
        <v>7.8272727272727272E-4</v>
      </c>
      <c r="X119" s="152" t="s">
        <v>582</v>
      </c>
      <c r="Y119" s="152" t="s">
        <v>582</v>
      </c>
      <c r="Z119" s="147" t="s">
        <v>1254</v>
      </c>
      <c r="AA119" s="147"/>
      <c r="AB119" t="b">
        <v>0</v>
      </c>
    </row>
    <row r="120" spans="1:28" x14ac:dyDescent="0.2">
      <c r="A120" s="110" t="s">
        <v>22</v>
      </c>
      <c r="B120" s="110" t="s">
        <v>37</v>
      </c>
      <c r="C120" s="110" t="s">
        <v>1302</v>
      </c>
      <c r="D120" s="113">
        <v>45201</v>
      </c>
      <c r="E120" s="110" t="s">
        <v>47</v>
      </c>
      <c r="F120" s="110" t="s">
        <v>49</v>
      </c>
      <c r="G120" s="110" t="s">
        <v>22</v>
      </c>
      <c r="H120" s="111" t="s">
        <v>55</v>
      </c>
      <c r="I120" s="110" t="s">
        <v>56</v>
      </c>
      <c r="J120" s="114" t="s">
        <v>59</v>
      </c>
      <c r="K120" s="114">
        <v>5.3600000000000002E-3</v>
      </c>
      <c r="L120" s="114" t="s">
        <v>424</v>
      </c>
      <c r="M120" s="114" t="b">
        <f t="shared" si="2"/>
        <v>0</v>
      </c>
      <c r="N120">
        <v>4</v>
      </c>
      <c r="O120">
        <v>550</v>
      </c>
      <c r="P120">
        <v>40</v>
      </c>
      <c r="Q120">
        <v>540</v>
      </c>
      <c r="R120">
        <v>1100</v>
      </c>
      <c r="S120">
        <v>540</v>
      </c>
      <c r="T120" s="152" t="s">
        <v>582</v>
      </c>
      <c r="U120" s="152" t="s">
        <v>582</v>
      </c>
      <c r="V120" s="152" t="s">
        <v>582</v>
      </c>
      <c r="W120" s="152" t="s">
        <v>582</v>
      </c>
      <c r="X120" s="152" t="s">
        <v>582</v>
      </c>
      <c r="Y120" s="152" t="s">
        <v>582</v>
      </c>
      <c r="Z120" s="147" t="s">
        <v>1254</v>
      </c>
      <c r="AA120" s="147"/>
      <c r="AB120" t="b">
        <v>0</v>
      </c>
    </row>
    <row r="121" spans="1:28" x14ac:dyDescent="0.2">
      <c r="A121" s="110" t="s">
        <v>22</v>
      </c>
      <c r="B121" s="110" t="s">
        <v>37</v>
      </c>
      <c r="C121" s="110" t="s">
        <v>1302</v>
      </c>
      <c r="D121" s="113">
        <v>45201</v>
      </c>
      <c r="E121" s="110" t="s">
        <v>47</v>
      </c>
      <c r="F121" s="110" t="s">
        <v>49</v>
      </c>
      <c r="G121" s="110" t="s">
        <v>22</v>
      </c>
      <c r="H121" s="111" t="s">
        <v>0</v>
      </c>
      <c r="I121" s="110" t="s">
        <v>56</v>
      </c>
      <c r="J121" s="114">
        <v>2.98E-2</v>
      </c>
      <c r="K121" s="114">
        <v>2.98E-2</v>
      </c>
      <c r="L121" s="114" t="s">
        <v>424</v>
      </c>
      <c r="M121" s="114" t="b">
        <f t="shared" si="2"/>
        <v>1</v>
      </c>
      <c r="N121">
        <v>37</v>
      </c>
      <c r="O121">
        <v>3000</v>
      </c>
      <c r="P121">
        <v>380</v>
      </c>
      <c r="Q121">
        <v>1200</v>
      </c>
      <c r="R121">
        <v>11000</v>
      </c>
      <c r="S121">
        <v>1200</v>
      </c>
      <c r="T121" s="152">
        <v>8.0540540540540546E-4</v>
      </c>
      <c r="U121" s="152">
        <v>9.9333333333333337E-6</v>
      </c>
      <c r="V121" s="152">
        <v>7.8421052631578945E-5</v>
      </c>
      <c r="W121" s="152">
        <v>2.4833333333333335E-5</v>
      </c>
      <c r="X121" s="152">
        <v>2.7090909090909091E-6</v>
      </c>
      <c r="Y121" s="152">
        <v>2.4833333333333335E-5</v>
      </c>
      <c r="Z121" s="147" t="s">
        <v>1254</v>
      </c>
      <c r="AA121" s="147"/>
      <c r="AB121" t="b">
        <v>0</v>
      </c>
    </row>
    <row r="122" spans="1:28" x14ac:dyDescent="0.2">
      <c r="A122" s="110" t="s">
        <v>22</v>
      </c>
      <c r="B122" s="110" t="s">
        <v>37</v>
      </c>
      <c r="C122" s="110" t="s">
        <v>1302</v>
      </c>
      <c r="D122" s="113">
        <v>45201</v>
      </c>
      <c r="E122" s="110" t="s">
        <v>47</v>
      </c>
      <c r="F122" s="110" t="s">
        <v>49</v>
      </c>
      <c r="G122" s="110" t="s">
        <v>22</v>
      </c>
      <c r="H122" s="111" t="s">
        <v>72</v>
      </c>
      <c r="I122" s="110" t="s">
        <v>56</v>
      </c>
      <c r="J122" s="114" t="s">
        <v>75</v>
      </c>
      <c r="K122" s="114">
        <v>1.08E-3</v>
      </c>
      <c r="L122" s="114" t="s">
        <v>424</v>
      </c>
      <c r="M122" s="114" t="b">
        <f t="shared" si="2"/>
        <v>0</v>
      </c>
      <c r="N122">
        <v>15</v>
      </c>
      <c r="O122">
        <v>23000</v>
      </c>
      <c r="P122">
        <v>230</v>
      </c>
      <c r="Q122">
        <v>7100</v>
      </c>
      <c r="R122">
        <v>6300</v>
      </c>
      <c r="S122">
        <v>7100</v>
      </c>
      <c r="T122" s="152" t="s">
        <v>582</v>
      </c>
      <c r="U122" s="152" t="s">
        <v>582</v>
      </c>
      <c r="V122" s="152" t="s">
        <v>582</v>
      </c>
      <c r="W122" s="152" t="s">
        <v>582</v>
      </c>
      <c r="X122" s="152" t="s">
        <v>582</v>
      </c>
      <c r="Y122" s="152" t="s">
        <v>582</v>
      </c>
      <c r="Z122" s="147" t="s">
        <v>1254</v>
      </c>
      <c r="AA122" s="147"/>
      <c r="AB122" t="b">
        <v>0</v>
      </c>
    </row>
    <row r="123" spans="1:28" x14ac:dyDescent="0.2">
      <c r="A123" s="110" t="s">
        <v>22</v>
      </c>
      <c r="B123" s="110" t="s">
        <v>37</v>
      </c>
      <c r="C123" s="110" t="s">
        <v>1302</v>
      </c>
      <c r="D123" s="113">
        <v>45201</v>
      </c>
      <c r="E123" s="110" t="s">
        <v>47</v>
      </c>
      <c r="F123" s="110" t="s">
        <v>49</v>
      </c>
      <c r="G123" s="110" t="s">
        <v>22</v>
      </c>
      <c r="H123" s="111" t="s">
        <v>82</v>
      </c>
      <c r="I123" s="110" t="s">
        <v>56</v>
      </c>
      <c r="J123" s="114" t="s">
        <v>85</v>
      </c>
      <c r="K123" s="114">
        <v>1.74E-3</v>
      </c>
      <c r="L123" s="114" t="s">
        <v>424</v>
      </c>
      <c r="M123" s="114" t="b">
        <f t="shared" si="2"/>
        <v>0</v>
      </c>
      <c r="N123">
        <v>260</v>
      </c>
      <c r="O123">
        <v>23000</v>
      </c>
      <c r="P123">
        <v>2700</v>
      </c>
      <c r="Q123">
        <v>7100</v>
      </c>
      <c r="R123">
        <v>74000</v>
      </c>
      <c r="S123">
        <v>7100</v>
      </c>
      <c r="T123" s="152" t="s">
        <v>582</v>
      </c>
      <c r="U123" s="152" t="s">
        <v>582</v>
      </c>
      <c r="V123" s="152" t="s">
        <v>582</v>
      </c>
      <c r="W123" s="152" t="s">
        <v>582</v>
      </c>
      <c r="X123" s="152" t="s">
        <v>582</v>
      </c>
      <c r="Y123" s="152" t="s">
        <v>582</v>
      </c>
      <c r="Z123" s="147" t="s">
        <v>1254</v>
      </c>
      <c r="AA123" s="147"/>
      <c r="AB123" t="b">
        <v>0</v>
      </c>
    </row>
    <row r="124" spans="1:28" x14ac:dyDescent="0.2">
      <c r="A124" s="110" t="s">
        <v>22</v>
      </c>
      <c r="B124" s="110" t="s">
        <v>37</v>
      </c>
      <c r="C124" s="110" t="s">
        <v>1302</v>
      </c>
      <c r="D124" s="113">
        <v>45201</v>
      </c>
      <c r="E124" s="110" t="s">
        <v>47</v>
      </c>
      <c r="F124" s="110" t="s">
        <v>49</v>
      </c>
      <c r="G124" s="110" t="s">
        <v>22</v>
      </c>
      <c r="H124" s="111" t="s">
        <v>86</v>
      </c>
      <c r="I124" s="110" t="s">
        <v>87</v>
      </c>
      <c r="J124" s="114" t="s">
        <v>90</v>
      </c>
      <c r="K124" s="114">
        <v>2.9199999999999999E-3</v>
      </c>
      <c r="L124" s="114" t="s">
        <v>424</v>
      </c>
      <c r="M124" s="114" t="b">
        <f t="shared" si="2"/>
        <v>0</v>
      </c>
      <c r="N124" t="s">
        <v>582</v>
      </c>
      <c r="O124">
        <v>750</v>
      </c>
      <c r="P124" t="s">
        <v>582</v>
      </c>
      <c r="Q124">
        <v>370</v>
      </c>
      <c r="R124" t="s">
        <v>582</v>
      </c>
      <c r="S124">
        <v>370</v>
      </c>
      <c r="T124" s="152" t="s">
        <v>582</v>
      </c>
      <c r="U124" s="152" t="s">
        <v>582</v>
      </c>
      <c r="V124" s="152" t="s">
        <v>582</v>
      </c>
      <c r="W124" s="152" t="s">
        <v>582</v>
      </c>
      <c r="X124" s="152" t="s">
        <v>582</v>
      </c>
      <c r="Y124" s="152" t="s">
        <v>582</v>
      </c>
      <c r="Z124" s="147" t="s">
        <v>1254</v>
      </c>
      <c r="AA124" s="147"/>
      <c r="AB124" t="b">
        <v>0</v>
      </c>
    </row>
    <row r="125" spans="1:28" x14ac:dyDescent="0.2">
      <c r="A125" s="110" t="s">
        <v>22</v>
      </c>
      <c r="B125" s="110" t="s">
        <v>37</v>
      </c>
      <c r="C125" s="110" t="s">
        <v>1302</v>
      </c>
      <c r="D125" s="113">
        <v>45201</v>
      </c>
      <c r="E125" s="110" t="s">
        <v>47</v>
      </c>
      <c r="F125" s="110" t="s">
        <v>49</v>
      </c>
      <c r="G125" s="110" t="s">
        <v>22</v>
      </c>
      <c r="H125" s="111" t="s">
        <v>97</v>
      </c>
      <c r="I125" s="110" t="s">
        <v>56</v>
      </c>
      <c r="J125" s="114" t="s">
        <v>100</v>
      </c>
      <c r="K125" s="114">
        <v>1.33E-3</v>
      </c>
      <c r="L125" s="114" t="s">
        <v>424</v>
      </c>
      <c r="M125" s="114" t="b">
        <f t="shared" si="2"/>
        <v>0</v>
      </c>
      <c r="N125">
        <v>34</v>
      </c>
      <c r="O125">
        <v>4000</v>
      </c>
      <c r="P125">
        <v>320</v>
      </c>
      <c r="Q125">
        <v>1300</v>
      </c>
      <c r="R125">
        <v>8900</v>
      </c>
      <c r="S125">
        <v>1300</v>
      </c>
      <c r="T125" s="152" t="s">
        <v>582</v>
      </c>
      <c r="U125" s="152" t="s">
        <v>582</v>
      </c>
      <c r="V125" s="152" t="s">
        <v>582</v>
      </c>
      <c r="W125" s="152" t="s">
        <v>582</v>
      </c>
      <c r="X125" s="152" t="s">
        <v>582</v>
      </c>
      <c r="Y125" s="152" t="s">
        <v>582</v>
      </c>
      <c r="Z125" s="147" t="s">
        <v>1254</v>
      </c>
      <c r="AA125" s="147"/>
      <c r="AB125" t="b">
        <v>0</v>
      </c>
    </row>
    <row r="126" spans="1:28" x14ac:dyDescent="0.2">
      <c r="A126" s="110" t="s">
        <v>22</v>
      </c>
      <c r="B126" s="110" t="s">
        <v>37</v>
      </c>
      <c r="C126" s="110" t="s">
        <v>1302</v>
      </c>
      <c r="D126" s="113">
        <v>45201</v>
      </c>
      <c r="E126" s="110" t="s">
        <v>47</v>
      </c>
      <c r="F126" s="110" t="s">
        <v>49</v>
      </c>
      <c r="G126" s="110" t="s">
        <v>22</v>
      </c>
      <c r="H126" s="111" t="s">
        <v>101</v>
      </c>
      <c r="I126" s="110" t="s">
        <v>87</v>
      </c>
      <c r="J126" s="114" t="s">
        <v>104</v>
      </c>
      <c r="K126" s="114">
        <v>3.1199999999999999E-4</v>
      </c>
      <c r="L126" s="114" t="s">
        <v>424</v>
      </c>
      <c r="M126" s="114" t="b">
        <f t="shared" ref="M126:M189" si="3">NOT(OR(LEFT(J126,1)="&lt;", J126 = "---"))</f>
        <v>0</v>
      </c>
      <c r="N126" t="s">
        <v>582</v>
      </c>
      <c r="O126">
        <v>8700</v>
      </c>
      <c r="P126" t="s">
        <v>582</v>
      </c>
      <c r="Q126">
        <v>4700</v>
      </c>
      <c r="R126" t="s">
        <v>582</v>
      </c>
      <c r="S126">
        <v>4700</v>
      </c>
      <c r="T126" s="152" t="s">
        <v>582</v>
      </c>
      <c r="U126" s="152" t="s">
        <v>582</v>
      </c>
      <c r="V126" s="152" t="s">
        <v>582</v>
      </c>
      <c r="W126" s="152" t="s">
        <v>582</v>
      </c>
      <c r="X126" s="152" t="s">
        <v>582</v>
      </c>
      <c r="Y126" s="152" t="s">
        <v>582</v>
      </c>
      <c r="Z126" s="147" t="s">
        <v>1254</v>
      </c>
      <c r="AA126" s="147"/>
      <c r="AB126" t="b">
        <v>0</v>
      </c>
    </row>
    <row r="127" spans="1:28" x14ac:dyDescent="0.2">
      <c r="A127" s="110" t="s">
        <v>22</v>
      </c>
      <c r="B127" s="110" t="s">
        <v>37</v>
      </c>
      <c r="C127" s="110" t="s">
        <v>1302</v>
      </c>
      <c r="D127" s="113">
        <v>45201</v>
      </c>
      <c r="E127" s="110" t="s">
        <v>47</v>
      </c>
      <c r="F127" s="110" t="s">
        <v>49</v>
      </c>
      <c r="G127" s="110" t="s">
        <v>22</v>
      </c>
      <c r="H127" s="111" t="s">
        <v>110</v>
      </c>
      <c r="I127" s="110" t="s">
        <v>56</v>
      </c>
      <c r="J127" s="114" t="s">
        <v>113</v>
      </c>
      <c r="K127" s="114">
        <v>9.0799999999999995E-4</v>
      </c>
      <c r="L127" s="114" t="s">
        <v>424</v>
      </c>
      <c r="M127" s="114" t="b">
        <f t="shared" si="3"/>
        <v>0</v>
      </c>
      <c r="N127">
        <v>17</v>
      </c>
      <c r="O127">
        <v>23000</v>
      </c>
      <c r="P127">
        <v>210</v>
      </c>
      <c r="Q127">
        <v>7100</v>
      </c>
      <c r="R127">
        <v>5800</v>
      </c>
      <c r="S127">
        <v>7100</v>
      </c>
      <c r="T127" s="152" t="s">
        <v>582</v>
      </c>
      <c r="U127" s="152" t="s">
        <v>582</v>
      </c>
      <c r="V127" s="152" t="s">
        <v>582</v>
      </c>
      <c r="W127" s="152" t="s">
        <v>582</v>
      </c>
      <c r="X127" s="152" t="s">
        <v>582</v>
      </c>
      <c r="Y127" s="152" t="s">
        <v>582</v>
      </c>
      <c r="Z127" s="147" t="s">
        <v>1254</v>
      </c>
      <c r="AA127" s="147"/>
      <c r="AB127" t="b">
        <v>0</v>
      </c>
    </row>
    <row r="128" spans="1:28" x14ac:dyDescent="0.2">
      <c r="A128" s="110" t="s">
        <v>22</v>
      </c>
      <c r="B128" s="110" t="s">
        <v>37</v>
      </c>
      <c r="C128" s="110" t="s">
        <v>1302</v>
      </c>
      <c r="D128" s="113">
        <v>45201</v>
      </c>
      <c r="E128" s="110" t="s">
        <v>47</v>
      </c>
      <c r="F128" s="110" t="s">
        <v>49</v>
      </c>
      <c r="G128" s="110" t="s">
        <v>22</v>
      </c>
      <c r="H128" s="111" t="s">
        <v>114</v>
      </c>
      <c r="I128" s="110" t="s">
        <v>87</v>
      </c>
      <c r="J128" s="114" t="s">
        <v>117</v>
      </c>
      <c r="K128" s="114">
        <v>2.5200000000000001E-3</v>
      </c>
      <c r="L128" s="114" t="s">
        <v>424</v>
      </c>
      <c r="M128" s="114" t="b">
        <f t="shared" si="3"/>
        <v>0</v>
      </c>
      <c r="N128" t="s">
        <v>582</v>
      </c>
      <c r="O128">
        <v>2800000</v>
      </c>
      <c r="P128" t="s">
        <v>582</v>
      </c>
      <c r="Q128">
        <v>2800000</v>
      </c>
      <c r="R128" t="s">
        <v>582</v>
      </c>
      <c r="S128">
        <v>2800000</v>
      </c>
      <c r="T128" s="152" t="s">
        <v>582</v>
      </c>
      <c r="U128" s="152" t="s">
        <v>582</v>
      </c>
      <c r="V128" s="152" t="s">
        <v>582</v>
      </c>
      <c r="W128" s="152" t="s">
        <v>582</v>
      </c>
      <c r="X128" s="152" t="s">
        <v>582</v>
      </c>
      <c r="Y128" s="152" t="s">
        <v>582</v>
      </c>
      <c r="Z128" s="147" t="s">
        <v>1254</v>
      </c>
      <c r="AA128" s="147"/>
      <c r="AB128" t="b">
        <v>0</v>
      </c>
    </row>
    <row r="129" spans="1:28" x14ac:dyDescent="0.2">
      <c r="A129" s="110" t="s">
        <v>22</v>
      </c>
      <c r="B129" s="110" t="s">
        <v>37</v>
      </c>
      <c r="C129" s="110" t="s">
        <v>1302</v>
      </c>
      <c r="D129" s="113">
        <v>45201</v>
      </c>
      <c r="E129" s="110" t="s">
        <v>47</v>
      </c>
      <c r="F129" s="110" t="s">
        <v>49</v>
      </c>
      <c r="G129" s="110" t="s">
        <v>22</v>
      </c>
      <c r="H129" s="111" t="s">
        <v>118</v>
      </c>
      <c r="I129" s="110" t="s">
        <v>56</v>
      </c>
      <c r="J129" s="114" t="s">
        <v>83</v>
      </c>
      <c r="K129" s="114">
        <v>1.5299999999999999E-3</v>
      </c>
      <c r="L129" s="114" t="s">
        <v>424</v>
      </c>
      <c r="M129" s="114" t="b">
        <f t="shared" si="3"/>
        <v>0</v>
      </c>
      <c r="N129">
        <v>26</v>
      </c>
      <c r="O129">
        <v>8200</v>
      </c>
      <c r="P129">
        <v>410</v>
      </c>
      <c r="Q129">
        <v>3100</v>
      </c>
      <c r="R129">
        <v>11000</v>
      </c>
      <c r="S129">
        <v>3100</v>
      </c>
      <c r="T129" s="152" t="s">
        <v>582</v>
      </c>
      <c r="U129" s="152" t="s">
        <v>582</v>
      </c>
      <c r="V129" s="152" t="s">
        <v>582</v>
      </c>
      <c r="W129" s="152" t="s">
        <v>582</v>
      </c>
      <c r="X129" s="152" t="s">
        <v>582</v>
      </c>
      <c r="Y129" s="152" t="s">
        <v>582</v>
      </c>
      <c r="Z129" s="147" t="s">
        <v>1254</v>
      </c>
      <c r="AA129" s="147"/>
      <c r="AB129" t="b">
        <v>0</v>
      </c>
    </row>
    <row r="130" spans="1:28" x14ac:dyDescent="0.2">
      <c r="A130" s="110" t="s">
        <v>22</v>
      </c>
      <c r="B130" s="110" t="s">
        <v>37</v>
      </c>
      <c r="C130" s="110" t="s">
        <v>1302</v>
      </c>
      <c r="D130" s="113">
        <v>45201</v>
      </c>
      <c r="E130" s="110" t="s">
        <v>47</v>
      </c>
      <c r="F130" s="110" t="s">
        <v>49</v>
      </c>
      <c r="G130" s="110" t="s">
        <v>22</v>
      </c>
      <c r="H130" s="111" t="s">
        <v>121</v>
      </c>
      <c r="I130" s="110" t="s">
        <v>87</v>
      </c>
      <c r="J130" s="114" t="s">
        <v>124</v>
      </c>
      <c r="K130" s="114">
        <v>6.45E-3</v>
      </c>
      <c r="L130" s="114" t="s">
        <v>424</v>
      </c>
      <c r="M130" s="114" t="b">
        <f t="shared" si="3"/>
        <v>0</v>
      </c>
      <c r="N130" t="s">
        <v>582</v>
      </c>
      <c r="O130">
        <v>25000</v>
      </c>
      <c r="P130" t="s">
        <v>582</v>
      </c>
      <c r="Q130">
        <v>25000</v>
      </c>
      <c r="R130" t="s">
        <v>582</v>
      </c>
      <c r="S130">
        <v>25000</v>
      </c>
      <c r="T130" s="152" t="s">
        <v>582</v>
      </c>
      <c r="U130" s="152" t="s">
        <v>582</v>
      </c>
      <c r="V130" s="152" t="s">
        <v>582</v>
      </c>
      <c r="W130" s="152" t="s">
        <v>582</v>
      </c>
      <c r="X130" s="152" t="s">
        <v>582</v>
      </c>
      <c r="Y130" s="152" t="s">
        <v>582</v>
      </c>
      <c r="Z130" s="147" t="s">
        <v>1254</v>
      </c>
      <c r="AA130" s="147"/>
      <c r="AB130" t="b">
        <v>0</v>
      </c>
    </row>
    <row r="131" spans="1:28" x14ac:dyDescent="0.2">
      <c r="A131" s="110" t="s">
        <v>22</v>
      </c>
      <c r="B131" s="110" t="s">
        <v>37</v>
      </c>
      <c r="C131" s="110" t="s">
        <v>1302</v>
      </c>
      <c r="D131" s="113">
        <v>45201</v>
      </c>
      <c r="E131" s="110" t="s">
        <v>47</v>
      </c>
      <c r="F131" s="110" t="s">
        <v>49</v>
      </c>
      <c r="G131" s="110" t="s">
        <v>22</v>
      </c>
      <c r="H131" s="111" t="s">
        <v>2</v>
      </c>
      <c r="I131" s="110" t="s">
        <v>87</v>
      </c>
      <c r="J131" s="114">
        <v>0.13</v>
      </c>
      <c r="K131" s="114">
        <v>0.13</v>
      </c>
      <c r="L131" s="114" t="s">
        <v>424</v>
      </c>
      <c r="M131" s="114" t="b">
        <f t="shared" si="3"/>
        <v>1</v>
      </c>
      <c r="N131" t="s">
        <v>582</v>
      </c>
      <c r="O131">
        <v>36000</v>
      </c>
      <c r="P131" t="s">
        <v>582</v>
      </c>
      <c r="Q131">
        <v>20000</v>
      </c>
      <c r="R131" t="s">
        <v>582</v>
      </c>
      <c r="S131">
        <v>20000</v>
      </c>
      <c r="T131" s="152" t="s">
        <v>582</v>
      </c>
      <c r="U131" s="152">
        <v>3.611111111111111E-6</v>
      </c>
      <c r="V131" s="152" t="s">
        <v>582</v>
      </c>
      <c r="W131" s="152">
        <v>6.5000000000000004E-6</v>
      </c>
      <c r="X131" s="152" t="s">
        <v>582</v>
      </c>
      <c r="Y131" s="152">
        <v>6.5000000000000004E-6</v>
      </c>
      <c r="Z131" s="147" t="s">
        <v>1254</v>
      </c>
      <c r="AA131" s="147"/>
      <c r="AB131" t="b">
        <v>0</v>
      </c>
    </row>
    <row r="132" spans="1:28" x14ac:dyDescent="0.2">
      <c r="A132" s="110" t="s">
        <v>22</v>
      </c>
      <c r="B132" s="110" t="s">
        <v>37</v>
      </c>
      <c r="C132" s="110" t="s">
        <v>1302</v>
      </c>
      <c r="D132" s="113">
        <v>45201</v>
      </c>
      <c r="E132" s="110" t="s">
        <v>47</v>
      </c>
      <c r="F132" s="110" t="s">
        <v>49</v>
      </c>
      <c r="G132" s="110" t="s">
        <v>22</v>
      </c>
      <c r="H132" s="111" t="s">
        <v>3</v>
      </c>
      <c r="I132" s="110" t="s">
        <v>56</v>
      </c>
      <c r="J132" s="114">
        <v>4.5100000000000001E-2</v>
      </c>
      <c r="K132" s="114">
        <v>4.5100000000000001E-2</v>
      </c>
      <c r="L132" s="114" t="s">
        <v>424</v>
      </c>
      <c r="M132" s="114" t="b">
        <f t="shared" si="3"/>
        <v>1</v>
      </c>
      <c r="N132">
        <v>64</v>
      </c>
      <c r="O132">
        <v>60000</v>
      </c>
      <c r="P132">
        <v>1300</v>
      </c>
      <c r="Q132">
        <v>22000</v>
      </c>
      <c r="R132">
        <v>36000</v>
      </c>
      <c r="S132">
        <v>22000</v>
      </c>
      <c r="T132" s="152">
        <v>7.0468750000000002E-4</v>
      </c>
      <c r="U132" s="152">
        <v>7.5166666666666663E-7</v>
      </c>
      <c r="V132" s="152">
        <v>3.4692307692307694E-5</v>
      </c>
      <c r="W132" s="152">
        <v>2.0499999999999999E-6</v>
      </c>
      <c r="X132" s="152">
        <v>1.2527777777777779E-6</v>
      </c>
      <c r="Y132" s="152">
        <v>2.0499999999999999E-6</v>
      </c>
      <c r="Z132" s="147" t="s">
        <v>1254</v>
      </c>
      <c r="AA132" s="147"/>
      <c r="AB132" t="b">
        <v>0</v>
      </c>
    </row>
    <row r="133" spans="1:28" x14ac:dyDescent="0.2">
      <c r="A133" s="110" t="s">
        <v>22</v>
      </c>
      <c r="B133" s="110" t="s">
        <v>37</v>
      </c>
      <c r="C133" s="110" t="s">
        <v>1302</v>
      </c>
      <c r="D133" s="113">
        <v>45201</v>
      </c>
      <c r="E133" s="110" t="s">
        <v>47</v>
      </c>
      <c r="F133" s="110" t="s">
        <v>49</v>
      </c>
      <c r="G133" s="110" t="s">
        <v>22</v>
      </c>
      <c r="H133" s="111" t="s">
        <v>135</v>
      </c>
      <c r="I133" s="110" t="s">
        <v>56</v>
      </c>
      <c r="J133" s="114" t="s">
        <v>138</v>
      </c>
      <c r="K133" s="114">
        <v>7.2800000000000002E-4</v>
      </c>
      <c r="L133" s="114" t="s">
        <v>424</v>
      </c>
      <c r="M133" s="114" t="b">
        <f t="shared" si="3"/>
        <v>0</v>
      </c>
      <c r="N133">
        <v>260</v>
      </c>
      <c r="O133">
        <v>230000</v>
      </c>
      <c r="P133">
        <v>3200</v>
      </c>
      <c r="Q133">
        <v>71000</v>
      </c>
      <c r="R133">
        <v>89000</v>
      </c>
      <c r="S133">
        <v>71000</v>
      </c>
      <c r="T133" s="152" t="s">
        <v>582</v>
      </c>
      <c r="U133" s="152" t="s">
        <v>582</v>
      </c>
      <c r="V133" s="152" t="s">
        <v>582</v>
      </c>
      <c r="W133" s="152" t="s">
        <v>582</v>
      </c>
      <c r="X133" s="152" t="s">
        <v>582</v>
      </c>
      <c r="Y133" s="152" t="s">
        <v>582</v>
      </c>
      <c r="Z133" s="147" t="s">
        <v>1254</v>
      </c>
      <c r="AA133" s="147"/>
      <c r="AB133" t="b">
        <v>0</v>
      </c>
    </row>
    <row r="134" spans="1:28" x14ac:dyDescent="0.2">
      <c r="A134" s="110" t="s">
        <v>22</v>
      </c>
      <c r="B134" s="110" t="s">
        <v>37</v>
      </c>
      <c r="C134" s="110" t="s">
        <v>1302</v>
      </c>
      <c r="D134" s="113">
        <v>45201</v>
      </c>
      <c r="E134" s="110" t="s">
        <v>47</v>
      </c>
      <c r="F134" s="110" t="s">
        <v>49</v>
      </c>
      <c r="G134" s="110" t="s">
        <v>22</v>
      </c>
      <c r="H134" s="111" t="s">
        <v>140</v>
      </c>
      <c r="I134" s="110" t="s">
        <v>87</v>
      </c>
      <c r="J134" s="114" t="s">
        <v>143</v>
      </c>
      <c r="K134" s="114">
        <v>8.9899999999999995E-4</v>
      </c>
      <c r="L134" s="114" t="s">
        <v>424</v>
      </c>
      <c r="M134" s="114" t="b">
        <f t="shared" si="3"/>
        <v>0</v>
      </c>
      <c r="N134" t="s">
        <v>582</v>
      </c>
      <c r="O134">
        <v>29000</v>
      </c>
      <c r="P134" t="s">
        <v>582</v>
      </c>
      <c r="Q134">
        <v>13000</v>
      </c>
      <c r="R134" t="s">
        <v>582</v>
      </c>
      <c r="S134">
        <v>13000</v>
      </c>
      <c r="T134" s="152" t="s">
        <v>582</v>
      </c>
      <c r="U134" s="152" t="s">
        <v>582</v>
      </c>
      <c r="V134" s="152" t="s">
        <v>582</v>
      </c>
      <c r="W134" s="152" t="s">
        <v>582</v>
      </c>
      <c r="X134" s="152" t="s">
        <v>582</v>
      </c>
      <c r="Y134" s="152" t="s">
        <v>582</v>
      </c>
      <c r="Z134" s="147" t="s">
        <v>1254</v>
      </c>
      <c r="AA134" s="147"/>
      <c r="AB134" t="b">
        <v>0</v>
      </c>
    </row>
    <row r="135" spans="1:28" x14ac:dyDescent="0.2">
      <c r="A135" s="110" t="s">
        <v>22</v>
      </c>
      <c r="B135" s="110" t="s">
        <v>37</v>
      </c>
      <c r="C135" s="110" t="s">
        <v>1302</v>
      </c>
      <c r="D135" s="113">
        <v>45201</v>
      </c>
      <c r="E135" s="110" t="s">
        <v>47</v>
      </c>
      <c r="F135" s="110" t="s">
        <v>49</v>
      </c>
      <c r="G135" s="110" t="s">
        <v>22</v>
      </c>
      <c r="H135" s="111" t="s">
        <v>5</v>
      </c>
      <c r="I135" s="110" t="s">
        <v>87</v>
      </c>
      <c r="J135" s="114" t="s">
        <v>146</v>
      </c>
      <c r="K135" s="114">
        <v>3.3500000000000001E-3</v>
      </c>
      <c r="L135" s="114" t="s">
        <v>424</v>
      </c>
      <c r="M135" s="114" t="b">
        <f t="shared" si="3"/>
        <v>1</v>
      </c>
      <c r="N135" t="s">
        <v>582</v>
      </c>
      <c r="O135">
        <v>2300</v>
      </c>
      <c r="P135" t="s">
        <v>582</v>
      </c>
      <c r="Q135">
        <v>710</v>
      </c>
      <c r="R135" t="s">
        <v>582</v>
      </c>
      <c r="S135">
        <v>710</v>
      </c>
      <c r="T135" s="152" t="s">
        <v>582</v>
      </c>
      <c r="U135" s="152">
        <v>1.4565217391304347E-6</v>
      </c>
      <c r="V135" s="152" t="s">
        <v>582</v>
      </c>
      <c r="W135" s="152">
        <v>4.7183098591549296E-6</v>
      </c>
      <c r="X135" s="152" t="s">
        <v>582</v>
      </c>
      <c r="Y135" s="152">
        <v>4.7183098591549296E-6</v>
      </c>
      <c r="Z135" s="147" t="s">
        <v>1254</v>
      </c>
      <c r="AA135" s="147"/>
      <c r="AB135" t="b">
        <v>0</v>
      </c>
    </row>
    <row r="136" spans="1:28" x14ac:dyDescent="0.2">
      <c r="A136" s="110" t="s">
        <v>22</v>
      </c>
      <c r="B136" s="110" t="s">
        <v>37</v>
      </c>
      <c r="C136" s="110" t="s">
        <v>1302</v>
      </c>
      <c r="D136" s="113">
        <v>45201</v>
      </c>
      <c r="E136" s="110" t="s">
        <v>47</v>
      </c>
      <c r="F136" s="110" t="s">
        <v>49</v>
      </c>
      <c r="G136" s="110" t="s">
        <v>22</v>
      </c>
      <c r="H136" s="111" t="s">
        <v>147</v>
      </c>
      <c r="I136" s="110" t="s">
        <v>87</v>
      </c>
      <c r="J136" s="114" t="s">
        <v>149</v>
      </c>
      <c r="K136" s="114">
        <v>1.5399999999999999E-3</v>
      </c>
      <c r="L136" s="114" t="s">
        <v>424</v>
      </c>
      <c r="M136" s="114" t="b">
        <f t="shared" si="3"/>
        <v>0</v>
      </c>
      <c r="N136" t="s">
        <v>582</v>
      </c>
      <c r="O136">
        <v>23000</v>
      </c>
      <c r="P136" t="s">
        <v>582</v>
      </c>
      <c r="Q136">
        <v>7100</v>
      </c>
      <c r="R136" t="s">
        <v>582</v>
      </c>
      <c r="S136">
        <v>7100</v>
      </c>
      <c r="T136" s="152" t="s">
        <v>582</v>
      </c>
      <c r="U136" s="152" t="s">
        <v>582</v>
      </c>
      <c r="V136" s="152" t="s">
        <v>582</v>
      </c>
      <c r="W136" s="152" t="s">
        <v>582</v>
      </c>
      <c r="X136" s="152" t="s">
        <v>582</v>
      </c>
      <c r="Y136" s="152" t="s">
        <v>582</v>
      </c>
      <c r="Z136" s="147" t="s">
        <v>1254</v>
      </c>
      <c r="AA136" s="147"/>
      <c r="AB136" t="b">
        <v>0</v>
      </c>
    </row>
    <row r="137" spans="1:28" x14ac:dyDescent="0.2">
      <c r="A137" s="110" t="s">
        <v>22</v>
      </c>
      <c r="B137" s="110" t="s">
        <v>37</v>
      </c>
      <c r="C137" s="110" t="s">
        <v>1302</v>
      </c>
      <c r="D137" s="113">
        <v>45201</v>
      </c>
      <c r="E137" s="110" t="s">
        <v>47</v>
      </c>
      <c r="F137" s="110" t="s">
        <v>49</v>
      </c>
      <c r="G137" s="110" t="s">
        <v>22</v>
      </c>
      <c r="H137" s="111" t="s">
        <v>150</v>
      </c>
      <c r="I137" s="110" t="s">
        <v>56</v>
      </c>
      <c r="J137" s="114" t="s">
        <v>153</v>
      </c>
      <c r="K137" s="114">
        <v>9.8499999999999994E-3</v>
      </c>
      <c r="L137" s="114" t="s">
        <v>424</v>
      </c>
      <c r="M137" s="114" t="b">
        <f t="shared" si="3"/>
        <v>0</v>
      </c>
      <c r="N137">
        <v>1600</v>
      </c>
      <c r="O137">
        <v>6700</v>
      </c>
      <c r="P137">
        <v>12000</v>
      </c>
      <c r="Q137">
        <v>2100</v>
      </c>
      <c r="R137">
        <v>340000</v>
      </c>
      <c r="S137">
        <v>2100</v>
      </c>
      <c r="T137" s="152" t="s">
        <v>582</v>
      </c>
      <c r="U137" s="152" t="s">
        <v>582</v>
      </c>
      <c r="V137" s="152" t="s">
        <v>582</v>
      </c>
      <c r="W137" s="152" t="s">
        <v>582</v>
      </c>
      <c r="X137" s="152" t="s">
        <v>582</v>
      </c>
      <c r="Y137" s="152" t="s">
        <v>582</v>
      </c>
      <c r="Z137" s="147" t="s">
        <v>1254</v>
      </c>
      <c r="AA137" s="147"/>
      <c r="AB137" t="b">
        <v>0</v>
      </c>
    </row>
    <row r="138" spans="1:28" x14ac:dyDescent="0.2">
      <c r="A138" s="110" t="s">
        <v>22</v>
      </c>
      <c r="B138" s="110" t="s">
        <v>37</v>
      </c>
      <c r="C138" s="110" t="s">
        <v>1302</v>
      </c>
      <c r="D138" s="113">
        <v>45201</v>
      </c>
      <c r="E138" s="110" t="s">
        <v>47</v>
      </c>
      <c r="F138" s="110" t="s">
        <v>49</v>
      </c>
      <c r="G138" s="110" t="s">
        <v>22</v>
      </c>
      <c r="H138" s="111" t="s">
        <v>154</v>
      </c>
      <c r="I138" s="110" t="s">
        <v>56</v>
      </c>
      <c r="J138" s="114" t="s">
        <v>157</v>
      </c>
      <c r="K138" s="114">
        <v>9.6100000000000005E-4</v>
      </c>
      <c r="L138" s="114" t="s">
        <v>424</v>
      </c>
      <c r="M138" s="114" t="b">
        <f t="shared" si="3"/>
        <v>0</v>
      </c>
      <c r="N138">
        <v>0.73</v>
      </c>
      <c r="O138">
        <v>2000</v>
      </c>
      <c r="P138">
        <v>9</v>
      </c>
      <c r="Q138">
        <v>1400</v>
      </c>
      <c r="R138">
        <v>250</v>
      </c>
      <c r="S138">
        <v>1400</v>
      </c>
      <c r="T138" s="152" t="s">
        <v>582</v>
      </c>
      <c r="U138" s="152" t="s">
        <v>582</v>
      </c>
      <c r="V138" s="152" t="s">
        <v>582</v>
      </c>
      <c r="W138" s="152" t="s">
        <v>582</v>
      </c>
      <c r="X138" s="152" t="s">
        <v>582</v>
      </c>
      <c r="Y138" s="152" t="s">
        <v>582</v>
      </c>
      <c r="Z138" s="147" t="s">
        <v>1254</v>
      </c>
      <c r="AA138" s="147"/>
      <c r="AB138" t="b">
        <v>0</v>
      </c>
    </row>
    <row r="139" spans="1:28" x14ac:dyDescent="0.2">
      <c r="A139" s="110" t="s">
        <v>22</v>
      </c>
      <c r="B139" s="110" t="s">
        <v>37</v>
      </c>
      <c r="C139" s="110" t="s">
        <v>1302</v>
      </c>
      <c r="D139" s="113">
        <v>45201</v>
      </c>
      <c r="E139" s="110" t="s">
        <v>47</v>
      </c>
      <c r="F139" s="110" t="s">
        <v>49</v>
      </c>
      <c r="G139" s="110" t="s">
        <v>22</v>
      </c>
      <c r="H139" s="111" t="s">
        <v>158</v>
      </c>
      <c r="I139" s="110" t="s">
        <v>56</v>
      </c>
      <c r="J139" s="114" t="s">
        <v>161</v>
      </c>
      <c r="K139" s="114">
        <v>9.6299999999999999E-4</v>
      </c>
      <c r="L139" s="114" t="s">
        <v>424</v>
      </c>
      <c r="M139" s="114" t="b">
        <f t="shared" si="3"/>
        <v>0</v>
      </c>
      <c r="N139">
        <v>16</v>
      </c>
      <c r="O139">
        <v>1500</v>
      </c>
      <c r="P139">
        <v>200</v>
      </c>
      <c r="Q139">
        <v>1000</v>
      </c>
      <c r="R139">
        <v>5600</v>
      </c>
      <c r="S139">
        <v>1000</v>
      </c>
      <c r="T139" s="152" t="s">
        <v>582</v>
      </c>
      <c r="U139" s="152" t="s">
        <v>582</v>
      </c>
      <c r="V139" s="152" t="s">
        <v>582</v>
      </c>
      <c r="W139" s="152" t="s">
        <v>582</v>
      </c>
      <c r="X139" s="152" t="s">
        <v>582</v>
      </c>
      <c r="Y139" s="152" t="s">
        <v>582</v>
      </c>
      <c r="Z139" s="147" t="s">
        <v>1254</v>
      </c>
      <c r="AA139" s="147"/>
      <c r="AB139" t="b">
        <v>0</v>
      </c>
    </row>
    <row r="140" spans="1:28" x14ac:dyDescent="0.2">
      <c r="A140" s="110" t="s">
        <v>22</v>
      </c>
      <c r="B140" s="110" t="s">
        <v>37</v>
      </c>
      <c r="C140" s="110" t="s">
        <v>1302</v>
      </c>
      <c r="D140" s="113">
        <v>45201</v>
      </c>
      <c r="E140" s="110" t="s">
        <v>47</v>
      </c>
      <c r="F140" s="110" t="s">
        <v>49</v>
      </c>
      <c r="G140" s="110" t="s">
        <v>22</v>
      </c>
      <c r="H140" s="111" t="s">
        <v>6</v>
      </c>
      <c r="I140" s="110" t="s">
        <v>56</v>
      </c>
      <c r="J140" s="114">
        <v>0.52700000000000002</v>
      </c>
      <c r="K140" s="114">
        <v>0.52700000000000002</v>
      </c>
      <c r="L140" s="114" t="s">
        <v>424</v>
      </c>
      <c r="M140" s="114" t="b">
        <f t="shared" si="3"/>
        <v>1</v>
      </c>
      <c r="N140">
        <v>150</v>
      </c>
      <c r="O140">
        <v>82000</v>
      </c>
      <c r="P140">
        <v>1700</v>
      </c>
      <c r="Q140">
        <v>31000</v>
      </c>
      <c r="R140">
        <v>49000</v>
      </c>
      <c r="S140">
        <v>31000</v>
      </c>
      <c r="T140" s="152">
        <v>3.5133333333333336E-3</v>
      </c>
      <c r="U140" s="152">
        <v>6.4268292682926828E-6</v>
      </c>
      <c r="V140" s="152">
        <v>3.1E-4</v>
      </c>
      <c r="W140" s="152">
        <v>1.7E-5</v>
      </c>
      <c r="X140" s="152">
        <v>1.0755102040816328E-5</v>
      </c>
      <c r="Y140" s="152">
        <v>1.7E-5</v>
      </c>
      <c r="Z140" s="147" t="s">
        <v>1254</v>
      </c>
      <c r="AA140" s="147"/>
      <c r="AB140" t="b">
        <v>0</v>
      </c>
    </row>
    <row r="141" spans="1:28" x14ac:dyDescent="0.2">
      <c r="A141" s="110" t="s">
        <v>22</v>
      </c>
      <c r="B141" s="110" t="s">
        <v>37</v>
      </c>
      <c r="C141" s="110" t="s">
        <v>1302</v>
      </c>
      <c r="D141" s="113">
        <v>45201</v>
      </c>
      <c r="E141" s="110" t="s">
        <v>47</v>
      </c>
      <c r="F141" s="110" t="s">
        <v>49</v>
      </c>
      <c r="G141" s="110" t="s">
        <v>22</v>
      </c>
      <c r="H141" s="111" t="s">
        <v>164</v>
      </c>
      <c r="I141" s="110" t="s">
        <v>56</v>
      </c>
      <c r="J141" s="114" t="s">
        <v>167</v>
      </c>
      <c r="K141" s="114">
        <v>5.1900000000000004E-4</v>
      </c>
      <c r="L141" s="114" t="s">
        <v>424</v>
      </c>
      <c r="M141" s="114" t="b">
        <f t="shared" si="3"/>
        <v>0</v>
      </c>
      <c r="N141">
        <v>1100</v>
      </c>
      <c r="O141">
        <v>840000</v>
      </c>
      <c r="P141">
        <v>12000</v>
      </c>
      <c r="Q141">
        <v>840000</v>
      </c>
      <c r="R141">
        <v>320000</v>
      </c>
      <c r="S141">
        <v>840000</v>
      </c>
      <c r="T141" s="152" t="s">
        <v>582</v>
      </c>
      <c r="U141" s="152" t="s">
        <v>582</v>
      </c>
      <c r="V141" s="152" t="s">
        <v>582</v>
      </c>
      <c r="W141" s="152" t="s">
        <v>582</v>
      </c>
      <c r="X141" s="152" t="s">
        <v>582</v>
      </c>
      <c r="Y141" s="152" t="s">
        <v>582</v>
      </c>
      <c r="Z141" s="147" t="s">
        <v>1254</v>
      </c>
      <c r="AA141" s="147"/>
      <c r="AB141" t="b">
        <v>0</v>
      </c>
    </row>
    <row r="142" spans="1:28" x14ac:dyDescent="0.2">
      <c r="A142" s="110" t="s">
        <v>22</v>
      </c>
      <c r="B142" s="110" t="s">
        <v>37</v>
      </c>
      <c r="C142" s="110" t="s">
        <v>1302</v>
      </c>
      <c r="D142" s="113">
        <v>45201</v>
      </c>
      <c r="E142" s="110" t="s">
        <v>47</v>
      </c>
      <c r="F142" s="110" t="s">
        <v>49</v>
      </c>
      <c r="G142" s="110" t="s">
        <v>22</v>
      </c>
      <c r="H142" s="111" t="s">
        <v>7</v>
      </c>
      <c r="I142" s="110" t="s">
        <v>56</v>
      </c>
      <c r="J142" s="114">
        <v>0.69899999999999995</v>
      </c>
      <c r="K142" s="114">
        <v>0.69899999999999995</v>
      </c>
      <c r="L142" s="114" t="s">
        <v>424</v>
      </c>
      <c r="M142" s="114" t="b">
        <f t="shared" si="3"/>
        <v>1</v>
      </c>
      <c r="N142">
        <v>23</v>
      </c>
      <c r="O142">
        <v>810</v>
      </c>
      <c r="P142">
        <v>580</v>
      </c>
      <c r="Q142">
        <v>750</v>
      </c>
      <c r="R142">
        <v>16000</v>
      </c>
      <c r="S142">
        <v>750</v>
      </c>
      <c r="T142" s="152">
        <v>3.0391304347826085E-2</v>
      </c>
      <c r="U142" s="152">
        <v>8.6296296296296295E-4</v>
      </c>
      <c r="V142" s="152">
        <v>1.2051724137931033E-3</v>
      </c>
      <c r="W142" s="152">
        <v>9.3199999999999989E-4</v>
      </c>
      <c r="X142" s="152">
        <v>4.3687499999999998E-5</v>
      </c>
      <c r="Y142" s="152">
        <v>9.3199999999999989E-4</v>
      </c>
      <c r="Z142" s="147" t="s">
        <v>1254</v>
      </c>
      <c r="AA142" s="147"/>
      <c r="AB142" t="b">
        <v>0</v>
      </c>
    </row>
    <row r="143" spans="1:28" x14ac:dyDescent="0.2">
      <c r="A143" s="110" t="s">
        <v>22</v>
      </c>
      <c r="B143" s="110" t="s">
        <v>37</v>
      </c>
      <c r="C143" s="110" t="s">
        <v>1302</v>
      </c>
      <c r="D143" s="113">
        <v>45201</v>
      </c>
      <c r="E143" s="110" t="s">
        <v>47</v>
      </c>
      <c r="F143" s="110" t="s">
        <v>49</v>
      </c>
      <c r="G143" s="110" t="s">
        <v>22</v>
      </c>
      <c r="H143" s="111" t="s">
        <v>172</v>
      </c>
      <c r="I143" s="110" t="s">
        <v>87</v>
      </c>
      <c r="J143" s="114">
        <v>0.38400000000000001</v>
      </c>
      <c r="K143" s="114">
        <v>0.38400000000000001</v>
      </c>
      <c r="L143" s="114" t="s">
        <v>424</v>
      </c>
      <c r="M143" s="114" t="b">
        <f t="shared" si="3"/>
        <v>1</v>
      </c>
      <c r="N143" t="s">
        <v>582</v>
      </c>
      <c r="O143">
        <v>57000</v>
      </c>
      <c r="P143" t="s">
        <v>582</v>
      </c>
      <c r="Q143">
        <v>27000</v>
      </c>
      <c r="R143" t="s">
        <v>582</v>
      </c>
      <c r="S143">
        <v>27000</v>
      </c>
      <c r="T143" s="152" t="s">
        <v>582</v>
      </c>
      <c r="U143" s="152">
        <v>6.7368421052631581E-6</v>
      </c>
      <c r="V143" s="152" t="s">
        <v>582</v>
      </c>
      <c r="W143" s="152">
        <v>1.4222222222222222E-5</v>
      </c>
      <c r="X143" s="152" t="s">
        <v>582</v>
      </c>
      <c r="Y143" s="152">
        <v>1.4222222222222222E-5</v>
      </c>
      <c r="Z143" s="147" t="s">
        <v>1254</v>
      </c>
      <c r="AA143" s="147"/>
      <c r="AB143" t="b">
        <v>0</v>
      </c>
    </row>
    <row r="144" spans="1:28" x14ac:dyDescent="0.2">
      <c r="A144" s="110" t="s">
        <v>22</v>
      </c>
      <c r="B144" s="110" t="s">
        <v>37</v>
      </c>
      <c r="C144" s="110" t="s">
        <v>1302</v>
      </c>
      <c r="D144" s="113">
        <v>45201</v>
      </c>
      <c r="E144" s="110" t="s">
        <v>47</v>
      </c>
      <c r="F144" s="110" t="s">
        <v>49</v>
      </c>
      <c r="G144" s="110" t="s">
        <v>22</v>
      </c>
      <c r="H144" s="111" t="s">
        <v>9</v>
      </c>
      <c r="I144" s="110" t="s">
        <v>56</v>
      </c>
      <c r="J144" s="114" t="s">
        <v>100</v>
      </c>
      <c r="K144" s="114">
        <v>1.33E-3</v>
      </c>
      <c r="L144" s="114" t="s">
        <v>424</v>
      </c>
      <c r="M144" s="114" t="b">
        <f t="shared" si="3"/>
        <v>0</v>
      </c>
      <c r="N144">
        <v>1000</v>
      </c>
      <c r="O144">
        <v>4300</v>
      </c>
      <c r="P144">
        <v>10000</v>
      </c>
      <c r="Q144">
        <v>1800</v>
      </c>
      <c r="R144">
        <v>280000</v>
      </c>
      <c r="S144">
        <v>1800</v>
      </c>
      <c r="T144" s="152" t="s">
        <v>582</v>
      </c>
      <c r="U144" s="152" t="s">
        <v>582</v>
      </c>
      <c r="V144" s="152" t="s">
        <v>582</v>
      </c>
      <c r="W144" s="152" t="s">
        <v>582</v>
      </c>
      <c r="X144" s="152" t="s">
        <v>582</v>
      </c>
      <c r="Y144" s="152" t="s">
        <v>582</v>
      </c>
      <c r="Z144" s="147" t="s">
        <v>1254</v>
      </c>
      <c r="AA144" s="147"/>
      <c r="AB144" t="b">
        <v>0</v>
      </c>
    </row>
    <row r="145" spans="1:28" x14ac:dyDescent="0.2">
      <c r="A145" s="110" t="s">
        <v>22</v>
      </c>
      <c r="B145" s="110" t="s">
        <v>37</v>
      </c>
      <c r="C145" s="110" t="s">
        <v>1302</v>
      </c>
      <c r="D145" s="113">
        <v>45201</v>
      </c>
      <c r="E145" s="110" t="s">
        <v>47</v>
      </c>
      <c r="F145" s="110" t="s">
        <v>49</v>
      </c>
      <c r="G145" s="110" t="s">
        <v>22</v>
      </c>
      <c r="H145" s="111" t="s">
        <v>11</v>
      </c>
      <c r="I145" s="110" t="s">
        <v>87</v>
      </c>
      <c r="J145" s="114">
        <v>0.26</v>
      </c>
      <c r="K145" s="114">
        <v>0.26</v>
      </c>
      <c r="L145" s="114" t="s">
        <v>424</v>
      </c>
      <c r="M145" s="114" t="b">
        <f t="shared" si="3"/>
        <v>1</v>
      </c>
      <c r="N145" t="s">
        <v>582</v>
      </c>
      <c r="O145">
        <v>88000</v>
      </c>
      <c r="P145" t="s">
        <v>582</v>
      </c>
      <c r="Q145">
        <v>28000</v>
      </c>
      <c r="R145" t="s">
        <v>582</v>
      </c>
      <c r="S145">
        <v>28000</v>
      </c>
      <c r="T145" s="152" t="s">
        <v>582</v>
      </c>
      <c r="U145" s="152">
        <v>2.9545454545454547E-6</v>
      </c>
      <c r="V145" s="152" t="s">
        <v>582</v>
      </c>
      <c r="W145" s="152">
        <v>9.2857142857142859E-6</v>
      </c>
      <c r="X145" s="152" t="s">
        <v>582</v>
      </c>
      <c r="Y145" s="152">
        <v>9.2857142857142859E-6</v>
      </c>
      <c r="Z145" s="147" t="s">
        <v>1254</v>
      </c>
      <c r="AA145" s="147"/>
      <c r="AB145" t="b">
        <v>0</v>
      </c>
    </row>
    <row r="146" spans="1:28" x14ac:dyDescent="0.2">
      <c r="A146" s="110" t="s">
        <v>22</v>
      </c>
      <c r="B146" s="110" t="s">
        <v>37</v>
      </c>
      <c r="C146" s="110" t="s">
        <v>1302</v>
      </c>
      <c r="D146" s="113">
        <v>45201</v>
      </c>
      <c r="E146" s="110" t="s">
        <v>47</v>
      </c>
      <c r="F146" s="110" t="s">
        <v>49</v>
      </c>
      <c r="G146" s="110" t="s">
        <v>22</v>
      </c>
      <c r="H146" s="111" t="s">
        <v>176</v>
      </c>
      <c r="I146" s="110" t="s">
        <v>87</v>
      </c>
      <c r="J146" s="114" t="s">
        <v>179</v>
      </c>
      <c r="K146" s="114">
        <v>1.3699999999999999E-3</v>
      </c>
      <c r="L146" s="114" t="s">
        <v>424</v>
      </c>
      <c r="M146" s="114" t="b">
        <f t="shared" si="3"/>
        <v>0</v>
      </c>
      <c r="N146" t="s">
        <v>582</v>
      </c>
      <c r="O146">
        <v>870000</v>
      </c>
      <c r="P146" t="s">
        <v>582</v>
      </c>
      <c r="Q146">
        <v>470000</v>
      </c>
      <c r="R146" t="s">
        <v>582</v>
      </c>
      <c r="S146">
        <v>470000</v>
      </c>
      <c r="T146" s="152" t="s">
        <v>582</v>
      </c>
      <c r="U146" s="152" t="s">
        <v>582</v>
      </c>
      <c r="V146" s="152" t="s">
        <v>582</v>
      </c>
      <c r="W146" s="152" t="s">
        <v>582</v>
      </c>
      <c r="X146" s="152" t="s">
        <v>582</v>
      </c>
      <c r="Y146" s="152" t="s">
        <v>582</v>
      </c>
      <c r="Z146" s="147" t="s">
        <v>1254</v>
      </c>
      <c r="AA146" s="147"/>
      <c r="AB146" t="b">
        <v>0</v>
      </c>
    </row>
    <row r="147" spans="1:28" x14ac:dyDescent="0.2">
      <c r="A147" s="110" t="s">
        <v>22</v>
      </c>
      <c r="B147" s="110" t="s">
        <v>37</v>
      </c>
      <c r="C147" s="110" t="s">
        <v>1302</v>
      </c>
      <c r="D147" s="113">
        <v>45201</v>
      </c>
      <c r="E147" s="110" t="s">
        <v>47</v>
      </c>
      <c r="F147" s="110" t="s">
        <v>49</v>
      </c>
      <c r="G147" s="110" t="s">
        <v>22</v>
      </c>
      <c r="H147" s="111" t="s">
        <v>180</v>
      </c>
      <c r="I147" s="110" t="s">
        <v>56</v>
      </c>
      <c r="J147" s="114" t="s">
        <v>183</v>
      </c>
      <c r="K147" s="114">
        <v>8.8599999999999996E-4</v>
      </c>
      <c r="L147" s="114" t="s">
        <v>424</v>
      </c>
      <c r="M147" s="114" t="b">
        <f t="shared" si="3"/>
        <v>0</v>
      </c>
      <c r="N147">
        <v>26</v>
      </c>
      <c r="O147">
        <v>55</v>
      </c>
      <c r="P147">
        <v>320</v>
      </c>
      <c r="Q147">
        <v>54</v>
      </c>
      <c r="R147">
        <v>8900</v>
      </c>
      <c r="S147">
        <v>54</v>
      </c>
      <c r="T147" s="152" t="s">
        <v>582</v>
      </c>
      <c r="U147" s="152" t="s">
        <v>582</v>
      </c>
      <c r="V147" s="152" t="s">
        <v>582</v>
      </c>
      <c r="W147" s="152" t="s">
        <v>582</v>
      </c>
      <c r="X147" s="152" t="s">
        <v>582</v>
      </c>
      <c r="Y147" s="152" t="s">
        <v>582</v>
      </c>
      <c r="Z147" s="147" t="s">
        <v>1254</v>
      </c>
      <c r="AA147" s="147"/>
      <c r="AB147" t="b">
        <v>0</v>
      </c>
    </row>
    <row r="148" spans="1:28" x14ac:dyDescent="0.2">
      <c r="A148" s="110" t="s">
        <v>22</v>
      </c>
      <c r="B148" s="110" t="s">
        <v>37</v>
      </c>
      <c r="C148" s="110" t="s">
        <v>1302</v>
      </c>
      <c r="D148" s="113">
        <v>45201</v>
      </c>
      <c r="E148" s="110" t="s">
        <v>47</v>
      </c>
      <c r="F148" s="110" t="s">
        <v>49</v>
      </c>
      <c r="G148" s="110" t="s">
        <v>22</v>
      </c>
      <c r="H148" s="111" t="s">
        <v>184</v>
      </c>
      <c r="I148" s="110" t="s">
        <v>185</v>
      </c>
      <c r="J148" s="114">
        <v>2.8300000000000001E-3</v>
      </c>
      <c r="K148" s="114">
        <v>2.8300000000000001E-3</v>
      </c>
      <c r="L148" s="114" t="s">
        <v>424</v>
      </c>
      <c r="M148" s="114" t="b">
        <f t="shared" si="3"/>
        <v>1</v>
      </c>
      <c r="N148">
        <v>51</v>
      </c>
      <c r="O148" t="s">
        <v>582</v>
      </c>
      <c r="P148">
        <v>130</v>
      </c>
      <c r="Q148" t="s">
        <v>582</v>
      </c>
      <c r="R148">
        <v>3700</v>
      </c>
      <c r="S148" t="s">
        <v>582</v>
      </c>
      <c r="T148" s="152">
        <v>5.5490196078431377E-5</v>
      </c>
      <c r="U148" s="152" t="s">
        <v>582</v>
      </c>
      <c r="V148" s="152">
        <v>2.1769230769230769E-5</v>
      </c>
      <c r="W148" s="152" t="s">
        <v>582</v>
      </c>
      <c r="X148" s="152">
        <v>7.6486486486486489E-7</v>
      </c>
      <c r="Y148" s="152" t="s">
        <v>582</v>
      </c>
      <c r="Z148" s="147" t="s">
        <v>1254</v>
      </c>
      <c r="AA148" s="147"/>
      <c r="AB148" t="b">
        <v>0</v>
      </c>
    </row>
    <row r="149" spans="1:28" x14ac:dyDescent="0.2">
      <c r="A149" s="110" t="s">
        <v>22</v>
      </c>
      <c r="B149" s="110" t="s">
        <v>37</v>
      </c>
      <c r="C149" s="110" t="s">
        <v>1302</v>
      </c>
      <c r="D149" s="113">
        <v>45201</v>
      </c>
      <c r="E149" s="110" t="s">
        <v>47</v>
      </c>
      <c r="F149" s="110" t="s">
        <v>49</v>
      </c>
      <c r="G149" s="110" t="s">
        <v>22</v>
      </c>
      <c r="H149" s="111" t="s">
        <v>188</v>
      </c>
      <c r="I149" s="110" t="s">
        <v>87</v>
      </c>
      <c r="J149" s="114" t="s">
        <v>190</v>
      </c>
      <c r="K149" s="114">
        <v>1.23E-3</v>
      </c>
      <c r="L149" s="114" t="s">
        <v>424</v>
      </c>
      <c r="M149" s="114" t="b">
        <f t="shared" si="3"/>
        <v>0</v>
      </c>
      <c r="N149" t="s">
        <v>582</v>
      </c>
      <c r="O149">
        <v>130000</v>
      </c>
      <c r="P149" t="s">
        <v>582</v>
      </c>
      <c r="Q149">
        <v>69000</v>
      </c>
      <c r="R149" t="s">
        <v>582</v>
      </c>
      <c r="S149">
        <v>69000</v>
      </c>
      <c r="T149" s="152" t="s">
        <v>582</v>
      </c>
      <c r="U149" s="152" t="s">
        <v>582</v>
      </c>
      <c r="V149" s="152" t="s">
        <v>582</v>
      </c>
      <c r="W149" s="152" t="s">
        <v>582</v>
      </c>
      <c r="X149" s="152" t="s">
        <v>582</v>
      </c>
      <c r="Y149" s="152" t="s">
        <v>582</v>
      </c>
      <c r="Z149" s="147" t="s">
        <v>1254</v>
      </c>
      <c r="AA149" s="147"/>
      <c r="AB149" t="b">
        <v>0</v>
      </c>
    </row>
    <row r="150" spans="1:28" x14ac:dyDescent="0.2">
      <c r="A150" s="110" t="s">
        <v>22</v>
      </c>
      <c r="B150" s="110" t="s">
        <v>37</v>
      </c>
      <c r="C150" s="110" t="s">
        <v>1302</v>
      </c>
      <c r="D150" s="113">
        <v>45201</v>
      </c>
      <c r="E150" s="110" t="s">
        <v>47</v>
      </c>
      <c r="F150" s="110" t="s">
        <v>49</v>
      </c>
      <c r="G150" s="110" t="s">
        <v>22</v>
      </c>
      <c r="H150" s="111" t="s">
        <v>191</v>
      </c>
      <c r="I150" s="110" t="s">
        <v>87</v>
      </c>
      <c r="J150" s="114">
        <v>7.97</v>
      </c>
      <c r="K150" s="114">
        <v>7.97</v>
      </c>
      <c r="L150" s="114" t="s">
        <v>424</v>
      </c>
      <c r="M150" s="114" t="b">
        <f t="shared" si="3"/>
        <v>1</v>
      </c>
      <c r="N150" t="s">
        <v>582</v>
      </c>
      <c r="O150">
        <v>6900</v>
      </c>
      <c r="P150" t="s">
        <v>582</v>
      </c>
      <c r="Q150">
        <v>2900</v>
      </c>
      <c r="R150" t="s">
        <v>582</v>
      </c>
      <c r="S150">
        <v>2900</v>
      </c>
      <c r="T150" s="152" t="s">
        <v>582</v>
      </c>
      <c r="U150" s="152">
        <v>1.155072463768116E-3</v>
      </c>
      <c r="V150" s="152" t="s">
        <v>582</v>
      </c>
      <c r="W150" s="152">
        <v>2.7482758620689654E-3</v>
      </c>
      <c r="X150" s="152" t="s">
        <v>582</v>
      </c>
      <c r="Y150" s="152">
        <v>2.7482758620689654E-3</v>
      </c>
      <c r="Z150" s="147" t="s">
        <v>1254</v>
      </c>
      <c r="AA150" s="147"/>
      <c r="AB150" t="b">
        <v>0</v>
      </c>
    </row>
    <row r="151" spans="1:28" x14ac:dyDescent="0.2">
      <c r="A151" s="110" t="s">
        <v>22</v>
      </c>
      <c r="B151" s="110" t="s">
        <v>37</v>
      </c>
      <c r="C151" s="110" t="s">
        <v>1302</v>
      </c>
      <c r="D151" s="113">
        <v>45201</v>
      </c>
      <c r="E151" s="110" t="s">
        <v>47</v>
      </c>
      <c r="F151" s="110" t="s">
        <v>49</v>
      </c>
      <c r="G151" s="110" t="s">
        <v>22</v>
      </c>
      <c r="H151" s="111" t="s">
        <v>1</v>
      </c>
      <c r="I151" s="110" t="s">
        <v>87</v>
      </c>
      <c r="J151" s="114">
        <v>3.23</v>
      </c>
      <c r="K151" s="114">
        <v>3.23</v>
      </c>
      <c r="L151" s="114" t="s">
        <v>424</v>
      </c>
      <c r="M151" s="114" t="b">
        <f t="shared" si="3"/>
        <v>1</v>
      </c>
      <c r="N151" t="s">
        <v>582</v>
      </c>
      <c r="O151">
        <v>6900</v>
      </c>
      <c r="P151" t="s">
        <v>582</v>
      </c>
      <c r="Q151">
        <v>2900</v>
      </c>
      <c r="R151" t="s">
        <v>582</v>
      </c>
      <c r="S151">
        <v>2900</v>
      </c>
      <c r="T151" s="152" t="s">
        <v>582</v>
      </c>
      <c r="U151" s="152">
        <v>4.6811594202898548E-4</v>
      </c>
      <c r="V151" s="152" t="s">
        <v>582</v>
      </c>
      <c r="W151" s="152">
        <v>1.1137931034482758E-3</v>
      </c>
      <c r="X151" s="152" t="s">
        <v>582</v>
      </c>
      <c r="Y151" s="152">
        <v>1.1137931034482758E-3</v>
      </c>
      <c r="Z151" s="147" t="s">
        <v>1254</v>
      </c>
      <c r="AA151" s="147"/>
      <c r="AB151" t="b">
        <v>0</v>
      </c>
    </row>
    <row r="152" spans="1:28" x14ac:dyDescent="0.2">
      <c r="A152" s="110" t="s">
        <v>22</v>
      </c>
      <c r="B152" s="110" t="s">
        <v>37</v>
      </c>
      <c r="C152" s="110" t="s">
        <v>1302</v>
      </c>
      <c r="D152" s="113">
        <v>45201</v>
      </c>
      <c r="E152" s="110" t="s">
        <v>47</v>
      </c>
      <c r="F152" s="110" t="s">
        <v>49</v>
      </c>
      <c r="G152" s="110" t="s">
        <v>22</v>
      </c>
      <c r="H152" s="111" t="s">
        <v>196</v>
      </c>
      <c r="I152" s="110" t="s">
        <v>56</v>
      </c>
      <c r="J152" s="114" t="s">
        <v>199</v>
      </c>
      <c r="K152" s="114">
        <v>1.72E-3</v>
      </c>
      <c r="L152" s="114" t="s">
        <v>424</v>
      </c>
      <c r="M152" s="114" t="b">
        <f t="shared" si="3"/>
        <v>0</v>
      </c>
      <c r="N152">
        <v>4.4000000000000004</v>
      </c>
      <c r="O152">
        <v>3100</v>
      </c>
      <c r="P152">
        <v>34</v>
      </c>
      <c r="Q152">
        <v>1000</v>
      </c>
      <c r="R152">
        <v>950</v>
      </c>
      <c r="S152">
        <v>1000</v>
      </c>
      <c r="T152" s="152" t="s">
        <v>582</v>
      </c>
      <c r="U152" s="152" t="s">
        <v>582</v>
      </c>
      <c r="V152" s="152" t="s">
        <v>582</v>
      </c>
      <c r="W152" s="152" t="s">
        <v>582</v>
      </c>
      <c r="X152" s="152" t="s">
        <v>582</v>
      </c>
      <c r="Y152" s="152" t="s">
        <v>582</v>
      </c>
      <c r="Z152" s="147" t="s">
        <v>1254</v>
      </c>
      <c r="AA152" s="147"/>
      <c r="AB152" t="b">
        <v>0</v>
      </c>
    </row>
    <row r="153" spans="1:28" x14ac:dyDescent="0.2">
      <c r="A153" s="110" t="s">
        <v>22</v>
      </c>
      <c r="B153" s="110" t="s">
        <v>37</v>
      </c>
      <c r="C153" s="110" t="s">
        <v>1302</v>
      </c>
      <c r="D153" s="113">
        <v>45201</v>
      </c>
      <c r="E153" s="110" t="s">
        <v>47</v>
      </c>
      <c r="F153" s="110" t="s">
        <v>49</v>
      </c>
      <c r="G153" s="110" t="s">
        <v>22</v>
      </c>
      <c r="H153" s="111" t="s">
        <v>200</v>
      </c>
      <c r="I153" s="110" t="s">
        <v>87</v>
      </c>
      <c r="J153" s="114">
        <v>1.99</v>
      </c>
      <c r="K153" s="114">
        <v>1.99</v>
      </c>
      <c r="L153" s="114" t="s">
        <v>424</v>
      </c>
      <c r="M153" s="114" t="b">
        <f t="shared" si="3"/>
        <v>1</v>
      </c>
      <c r="N153" t="s">
        <v>582</v>
      </c>
      <c r="O153">
        <v>25000</v>
      </c>
      <c r="P153" t="s">
        <v>582</v>
      </c>
      <c r="Q153">
        <v>20000</v>
      </c>
      <c r="R153" t="s">
        <v>582</v>
      </c>
      <c r="S153">
        <v>20000</v>
      </c>
      <c r="T153" s="152" t="s">
        <v>582</v>
      </c>
      <c r="U153" s="152">
        <v>7.9599999999999997E-5</v>
      </c>
      <c r="V153" s="152" t="s">
        <v>582</v>
      </c>
      <c r="W153" s="152">
        <v>9.9500000000000006E-5</v>
      </c>
      <c r="X153" s="152" t="s">
        <v>582</v>
      </c>
      <c r="Y153" s="152">
        <v>9.9500000000000006E-5</v>
      </c>
      <c r="Z153" s="147" t="s">
        <v>1254</v>
      </c>
      <c r="AA153" s="147"/>
      <c r="AB153" t="b">
        <v>0</v>
      </c>
    </row>
    <row r="154" spans="1:28" x14ac:dyDescent="0.2">
      <c r="A154" s="110" t="s">
        <v>22</v>
      </c>
      <c r="B154" s="110" t="s">
        <v>37</v>
      </c>
      <c r="C154" s="110" t="s">
        <v>1302</v>
      </c>
      <c r="D154" s="113">
        <v>45201</v>
      </c>
      <c r="E154" s="110" t="s">
        <v>47</v>
      </c>
      <c r="F154" s="110" t="s">
        <v>49</v>
      </c>
      <c r="G154" s="110" t="s">
        <v>22</v>
      </c>
      <c r="H154" s="111" t="s">
        <v>204</v>
      </c>
      <c r="I154" s="110" t="s">
        <v>205</v>
      </c>
      <c r="J154" s="114" t="s">
        <v>206</v>
      </c>
      <c r="L154" s="114" t="s">
        <v>424</v>
      </c>
      <c r="M154" s="114" t="b">
        <f t="shared" si="3"/>
        <v>0</v>
      </c>
      <c r="N154">
        <v>1.9</v>
      </c>
      <c r="O154">
        <v>310</v>
      </c>
      <c r="P154">
        <v>15</v>
      </c>
      <c r="Q154">
        <v>97</v>
      </c>
      <c r="R154">
        <v>420</v>
      </c>
      <c r="S154">
        <v>97</v>
      </c>
      <c r="T154" s="152" t="s">
        <v>582</v>
      </c>
      <c r="U154" s="152" t="s">
        <v>582</v>
      </c>
      <c r="V154" s="152" t="s">
        <v>582</v>
      </c>
      <c r="W154" s="152" t="s">
        <v>582</v>
      </c>
      <c r="X154" s="152" t="s">
        <v>582</v>
      </c>
      <c r="Y154" s="152" t="s">
        <v>582</v>
      </c>
      <c r="Z154" s="147"/>
      <c r="AA154" s="147"/>
      <c r="AB154" t="b">
        <v>0</v>
      </c>
    </row>
    <row r="155" spans="1:28" x14ac:dyDescent="0.2">
      <c r="A155" s="110" t="s">
        <v>22</v>
      </c>
      <c r="B155" s="110" t="s">
        <v>37</v>
      </c>
      <c r="C155" s="110" t="s">
        <v>1302</v>
      </c>
      <c r="D155" s="113">
        <v>45201</v>
      </c>
      <c r="E155" s="110" t="s">
        <v>47</v>
      </c>
      <c r="F155" s="110" t="s">
        <v>49</v>
      </c>
      <c r="G155" s="110" t="s">
        <v>22</v>
      </c>
      <c r="H155" s="111" t="s">
        <v>207</v>
      </c>
      <c r="I155" s="110" t="s">
        <v>208</v>
      </c>
      <c r="J155" s="114" t="s">
        <v>206</v>
      </c>
      <c r="L155" s="114" t="s">
        <v>424</v>
      </c>
      <c r="M155" s="114" t="b">
        <f t="shared" si="3"/>
        <v>0</v>
      </c>
      <c r="N155" t="s">
        <v>582</v>
      </c>
      <c r="O155">
        <v>220000</v>
      </c>
      <c r="P155" t="s">
        <v>582</v>
      </c>
      <c r="Q155">
        <v>69000</v>
      </c>
      <c r="R155" t="s">
        <v>582</v>
      </c>
      <c r="S155">
        <v>69000</v>
      </c>
      <c r="T155" s="152" t="s">
        <v>582</v>
      </c>
      <c r="U155" s="152" t="s">
        <v>582</v>
      </c>
      <c r="V155" s="152" t="s">
        <v>582</v>
      </c>
      <c r="W155" s="152" t="s">
        <v>582</v>
      </c>
      <c r="X155" s="152" t="s">
        <v>582</v>
      </c>
      <c r="Y155" s="152" t="s">
        <v>582</v>
      </c>
      <c r="Z155" s="147" t="s">
        <v>1254</v>
      </c>
      <c r="AA155" s="147"/>
      <c r="AB155" t="b">
        <v>0</v>
      </c>
    </row>
    <row r="156" spans="1:28" x14ac:dyDescent="0.2">
      <c r="A156" s="110" t="s">
        <v>22</v>
      </c>
      <c r="B156" s="110" t="s">
        <v>37</v>
      </c>
      <c r="C156" s="110" t="s">
        <v>1302</v>
      </c>
      <c r="D156" s="113">
        <v>45201</v>
      </c>
      <c r="E156" s="110" t="s">
        <v>47</v>
      </c>
      <c r="F156" s="110" t="s">
        <v>49</v>
      </c>
      <c r="G156" s="110" t="s">
        <v>22</v>
      </c>
      <c r="H156" s="111" t="s">
        <v>209</v>
      </c>
      <c r="I156" s="110" t="s">
        <v>208</v>
      </c>
      <c r="J156" s="114" t="s">
        <v>206</v>
      </c>
      <c r="L156" s="114" t="s">
        <v>424</v>
      </c>
      <c r="M156" s="114" t="b">
        <f t="shared" si="3"/>
        <v>0</v>
      </c>
      <c r="N156">
        <v>9000</v>
      </c>
      <c r="O156">
        <v>1100</v>
      </c>
      <c r="P156">
        <v>220000</v>
      </c>
      <c r="Q156">
        <v>350</v>
      </c>
      <c r="R156">
        <v>6200000</v>
      </c>
      <c r="S156">
        <v>350</v>
      </c>
      <c r="T156" s="152" t="s">
        <v>582</v>
      </c>
      <c r="U156" s="152" t="s">
        <v>582</v>
      </c>
      <c r="V156" s="152" t="s">
        <v>582</v>
      </c>
      <c r="W156" s="152" t="s">
        <v>582</v>
      </c>
      <c r="X156" s="152" t="s">
        <v>582</v>
      </c>
      <c r="Y156" s="152" t="s">
        <v>582</v>
      </c>
      <c r="Z156" s="147" t="s">
        <v>1254</v>
      </c>
      <c r="AA156" s="147"/>
      <c r="AB156" t="b">
        <v>0</v>
      </c>
    </row>
    <row r="157" spans="1:28" x14ac:dyDescent="0.2">
      <c r="A157" s="110" t="s">
        <v>22</v>
      </c>
      <c r="B157" s="110" t="s">
        <v>37</v>
      </c>
      <c r="C157" s="110" t="s">
        <v>1302</v>
      </c>
      <c r="D157" s="113">
        <v>45201</v>
      </c>
      <c r="E157" s="110" t="s">
        <v>47</v>
      </c>
      <c r="F157" s="110" t="s">
        <v>49</v>
      </c>
      <c r="G157" s="110" t="s">
        <v>22</v>
      </c>
      <c r="H157" s="111" t="s">
        <v>210</v>
      </c>
      <c r="I157" s="110" t="s">
        <v>208</v>
      </c>
      <c r="J157" s="114" t="s">
        <v>206</v>
      </c>
      <c r="L157" s="114" t="s">
        <v>424</v>
      </c>
      <c r="M157" s="114" t="b">
        <f t="shared" si="3"/>
        <v>0</v>
      </c>
      <c r="N157" t="s">
        <v>582</v>
      </c>
      <c r="O157">
        <v>1700000</v>
      </c>
      <c r="P157" t="s">
        <v>582</v>
      </c>
      <c r="Q157">
        <v>530000</v>
      </c>
      <c r="R157" t="s">
        <v>582</v>
      </c>
      <c r="S157">
        <v>530000</v>
      </c>
      <c r="T157" s="152" t="s">
        <v>582</v>
      </c>
      <c r="U157" s="152" t="s">
        <v>582</v>
      </c>
      <c r="V157" s="152" t="s">
        <v>582</v>
      </c>
      <c r="W157" s="152" t="s">
        <v>582</v>
      </c>
      <c r="X157" s="152" t="s">
        <v>582</v>
      </c>
      <c r="Y157" s="152" t="s">
        <v>582</v>
      </c>
      <c r="Z157" s="147" t="s">
        <v>1254</v>
      </c>
      <c r="AA157" s="147"/>
      <c r="AB157" t="b">
        <v>0</v>
      </c>
    </row>
    <row r="158" spans="1:28" x14ac:dyDescent="0.2">
      <c r="A158" s="110" t="s">
        <v>22</v>
      </c>
      <c r="B158" s="110" t="s">
        <v>37</v>
      </c>
      <c r="C158" s="110" t="s">
        <v>1302</v>
      </c>
      <c r="D158" s="113">
        <v>45201</v>
      </c>
      <c r="E158" s="110" t="s">
        <v>47</v>
      </c>
      <c r="F158" s="110" t="s">
        <v>49</v>
      </c>
      <c r="G158" s="110" t="s">
        <v>22</v>
      </c>
      <c r="H158" s="111" t="s">
        <v>211</v>
      </c>
      <c r="I158" s="110" t="s">
        <v>212</v>
      </c>
      <c r="J158" s="114" t="s">
        <v>206</v>
      </c>
      <c r="L158" s="114" t="s">
        <v>424</v>
      </c>
      <c r="M158" s="114" t="b">
        <f t="shared" si="3"/>
        <v>0</v>
      </c>
      <c r="N158" t="s">
        <v>582</v>
      </c>
      <c r="O158">
        <v>530</v>
      </c>
      <c r="P158" t="s">
        <v>582</v>
      </c>
      <c r="Q158">
        <v>270</v>
      </c>
      <c r="R158" t="s">
        <v>582</v>
      </c>
      <c r="S158">
        <v>740</v>
      </c>
      <c r="T158" s="152" t="s">
        <v>582</v>
      </c>
      <c r="U158" s="152" t="s">
        <v>582</v>
      </c>
      <c r="V158" s="152" t="s">
        <v>582</v>
      </c>
      <c r="W158" s="152" t="s">
        <v>582</v>
      </c>
      <c r="X158" s="152" t="s">
        <v>582</v>
      </c>
      <c r="Y158" s="152" t="s">
        <v>582</v>
      </c>
      <c r="Z158" s="147" t="s">
        <v>1254</v>
      </c>
      <c r="AA158" s="147"/>
      <c r="AB158" t="b">
        <v>0</v>
      </c>
    </row>
    <row r="159" spans="1:28" x14ac:dyDescent="0.2">
      <c r="A159" s="110" t="s">
        <v>22</v>
      </c>
      <c r="B159" s="110" t="s">
        <v>37</v>
      </c>
      <c r="C159" s="110" t="s">
        <v>1302</v>
      </c>
      <c r="D159" s="113">
        <v>45201</v>
      </c>
      <c r="E159" s="110" t="s">
        <v>47</v>
      </c>
      <c r="F159" s="110" t="s">
        <v>49</v>
      </c>
      <c r="G159" s="110" t="s">
        <v>22</v>
      </c>
      <c r="H159" s="111" t="s">
        <v>213</v>
      </c>
      <c r="I159" s="110" t="s">
        <v>208</v>
      </c>
      <c r="J159" s="114" t="s">
        <v>206</v>
      </c>
      <c r="L159" s="114" t="s">
        <v>424</v>
      </c>
      <c r="M159" s="114" t="b">
        <f t="shared" si="3"/>
        <v>0</v>
      </c>
      <c r="N159" t="s">
        <v>582</v>
      </c>
      <c r="O159">
        <v>350</v>
      </c>
      <c r="P159" t="s">
        <v>582</v>
      </c>
      <c r="Q159">
        <v>110</v>
      </c>
      <c r="R159" t="s">
        <v>582</v>
      </c>
      <c r="S159">
        <v>110</v>
      </c>
      <c r="T159" s="152" t="s">
        <v>582</v>
      </c>
      <c r="U159" s="152" t="s">
        <v>582</v>
      </c>
      <c r="V159" s="152" t="s">
        <v>582</v>
      </c>
      <c r="W159" s="152" t="s">
        <v>582</v>
      </c>
      <c r="X159" s="152" t="s">
        <v>582</v>
      </c>
      <c r="Y159" s="152" t="s">
        <v>582</v>
      </c>
      <c r="Z159" s="147" t="s">
        <v>1254</v>
      </c>
      <c r="AA159" s="147"/>
      <c r="AB159" t="b">
        <v>0</v>
      </c>
    </row>
    <row r="160" spans="1:28" x14ac:dyDescent="0.2">
      <c r="A160" s="110" t="s">
        <v>22</v>
      </c>
      <c r="B160" s="110" t="s">
        <v>37</v>
      </c>
      <c r="C160" s="110" t="s">
        <v>1302</v>
      </c>
      <c r="D160" s="113">
        <v>45201</v>
      </c>
      <c r="E160" s="110" t="s">
        <v>47</v>
      </c>
      <c r="F160" s="110" t="s">
        <v>49</v>
      </c>
      <c r="G160" s="110" t="s">
        <v>22</v>
      </c>
      <c r="H160" s="111" t="s">
        <v>214</v>
      </c>
      <c r="I160" s="110" t="s">
        <v>208</v>
      </c>
      <c r="J160" s="114" t="s">
        <v>206</v>
      </c>
      <c r="L160" s="114" t="s">
        <v>424</v>
      </c>
      <c r="M160" s="114" t="b">
        <f t="shared" si="3"/>
        <v>0</v>
      </c>
      <c r="N160" t="s">
        <v>582</v>
      </c>
      <c r="O160">
        <v>5800</v>
      </c>
      <c r="P160" t="s">
        <v>582</v>
      </c>
      <c r="Q160">
        <v>1800</v>
      </c>
      <c r="R160" t="s">
        <v>582</v>
      </c>
      <c r="S160">
        <v>1800</v>
      </c>
      <c r="T160" s="152" t="s">
        <v>582</v>
      </c>
      <c r="U160" s="152" t="s">
        <v>582</v>
      </c>
      <c r="V160" s="152" t="s">
        <v>582</v>
      </c>
      <c r="W160" s="152" t="s">
        <v>582</v>
      </c>
      <c r="X160" s="152" t="s">
        <v>582</v>
      </c>
      <c r="Y160" s="152" t="s">
        <v>582</v>
      </c>
      <c r="Z160" s="147" t="s">
        <v>1254</v>
      </c>
      <c r="AA160" s="147"/>
      <c r="AB160" t="b">
        <v>0</v>
      </c>
    </row>
    <row r="161" spans="1:28" x14ac:dyDescent="0.2">
      <c r="A161" s="110" t="s">
        <v>22</v>
      </c>
      <c r="B161" s="110" t="s">
        <v>37</v>
      </c>
      <c r="C161" s="110" t="s">
        <v>1302</v>
      </c>
      <c r="D161" s="113">
        <v>45201</v>
      </c>
      <c r="E161" s="110" t="s">
        <v>47</v>
      </c>
      <c r="F161" s="110" t="s">
        <v>49</v>
      </c>
      <c r="G161" s="110" t="s">
        <v>22</v>
      </c>
      <c r="H161" s="111" t="s">
        <v>216</v>
      </c>
      <c r="I161" s="110" t="s">
        <v>56</v>
      </c>
      <c r="J161" s="114" t="s">
        <v>206</v>
      </c>
      <c r="L161" s="114" t="s">
        <v>424</v>
      </c>
      <c r="M161" s="114" t="b">
        <f t="shared" si="3"/>
        <v>0</v>
      </c>
      <c r="N161">
        <v>0.74</v>
      </c>
      <c r="O161">
        <v>11</v>
      </c>
      <c r="P161">
        <v>8.4</v>
      </c>
      <c r="Q161">
        <v>4.9000000000000004</v>
      </c>
      <c r="R161">
        <v>230</v>
      </c>
      <c r="S161">
        <v>4.9000000000000004</v>
      </c>
      <c r="T161" s="152" t="s">
        <v>582</v>
      </c>
      <c r="U161" s="152" t="s">
        <v>582</v>
      </c>
      <c r="V161" s="152" t="s">
        <v>582</v>
      </c>
      <c r="W161" s="152" t="s">
        <v>582</v>
      </c>
      <c r="X161" s="152" t="s">
        <v>582</v>
      </c>
      <c r="Y161" s="152" t="s">
        <v>582</v>
      </c>
      <c r="Z161" s="147" t="s">
        <v>1254</v>
      </c>
      <c r="AA161" s="147"/>
      <c r="AB161" t="b">
        <v>0</v>
      </c>
    </row>
    <row r="162" spans="1:28" x14ac:dyDescent="0.2">
      <c r="A162" s="110" t="s">
        <v>22</v>
      </c>
      <c r="B162" s="110" t="s">
        <v>37</v>
      </c>
      <c r="C162" s="110" t="s">
        <v>1302</v>
      </c>
      <c r="D162" s="113">
        <v>45201</v>
      </c>
      <c r="E162" s="110" t="s">
        <v>47</v>
      </c>
      <c r="F162" s="110" t="s">
        <v>49</v>
      </c>
      <c r="G162" s="110" t="s">
        <v>22</v>
      </c>
      <c r="H162" s="111" t="s">
        <v>4</v>
      </c>
      <c r="I162" s="110" t="s">
        <v>87</v>
      </c>
      <c r="J162" s="114">
        <v>0.35</v>
      </c>
      <c r="K162" s="114">
        <v>0.35</v>
      </c>
      <c r="L162" s="114" t="s">
        <v>424</v>
      </c>
      <c r="M162" s="114" t="b">
        <f t="shared" si="3"/>
        <v>1</v>
      </c>
      <c r="N162" t="s">
        <v>582</v>
      </c>
      <c r="O162">
        <v>70000</v>
      </c>
      <c r="P162" t="s">
        <v>582</v>
      </c>
      <c r="Q162">
        <v>21000</v>
      </c>
      <c r="R162" t="s">
        <v>582</v>
      </c>
      <c r="S162">
        <v>21000</v>
      </c>
      <c r="T162" s="152" t="s">
        <v>582</v>
      </c>
      <c r="U162" s="152">
        <v>4.9999999999999996E-6</v>
      </c>
      <c r="V162" s="152" t="s">
        <v>582</v>
      </c>
      <c r="W162" s="152">
        <v>1.6666666666666664E-5</v>
      </c>
      <c r="X162" s="152" t="s">
        <v>582</v>
      </c>
      <c r="Y162" s="152">
        <v>1.6666666666666664E-5</v>
      </c>
      <c r="Z162" s="147" t="s">
        <v>1254</v>
      </c>
      <c r="AA162" s="147"/>
      <c r="AB162" t="b">
        <v>0</v>
      </c>
    </row>
    <row r="163" spans="1:28" x14ac:dyDescent="0.2">
      <c r="A163" s="110" t="s">
        <v>22</v>
      </c>
      <c r="B163" s="110" t="s">
        <v>37</v>
      </c>
      <c r="C163" s="110" t="s">
        <v>1302</v>
      </c>
      <c r="D163" s="113">
        <v>45201</v>
      </c>
      <c r="E163" s="110" t="s">
        <v>47</v>
      </c>
      <c r="F163" s="110" t="s">
        <v>49</v>
      </c>
      <c r="G163" s="110" t="s">
        <v>22</v>
      </c>
      <c r="H163" s="111" t="s">
        <v>223</v>
      </c>
      <c r="I163" s="110" t="s">
        <v>87</v>
      </c>
      <c r="J163" s="114" t="s">
        <v>226</v>
      </c>
      <c r="K163" s="114">
        <v>2.82E-3</v>
      </c>
      <c r="L163" s="114" t="s">
        <v>424</v>
      </c>
      <c r="M163" s="114" t="b">
        <f t="shared" si="3"/>
        <v>0</v>
      </c>
      <c r="N163" t="s">
        <v>582</v>
      </c>
      <c r="O163">
        <v>350000</v>
      </c>
      <c r="P163" t="s">
        <v>582</v>
      </c>
      <c r="Q163">
        <v>110000</v>
      </c>
      <c r="R163" t="s">
        <v>582</v>
      </c>
      <c r="S163">
        <v>110000</v>
      </c>
      <c r="T163" s="152" t="s">
        <v>582</v>
      </c>
      <c r="U163" s="152" t="s">
        <v>582</v>
      </c>
      <c r="V163" s="152" t="s">
        <v>582</v>
      </c>
      <c r="W163" s="152" t="s">
        <v>582</v>
      </c>
      <c r="X163" s="152" t="s">
        <v>582</v>
      </c>
      <c r="Y163" s="152" t="s">
        <v>582</v>
      </c>
      <c r="Z163" s="147" t="s">
        <v>1254</v>
      </c>
      <c r="AA163" s="147"/>
      <c r="AB163" t="b">
        <v>0</v>
      </c>
    </row>
    <row r="164" spans="1:28" x14ac:dyDescent="0.2">
      <c r="A164" s="110" t="s">
        <v>22</v>
      </c>
      <c r="B164" s="110" t="s">
        <v>37</v>
      </c>
      <c r="C164" s="110" t="s">
        <v>1302</v>
      </c>
      <c r="D164" s="113">
        <v>45201</v>
      </c>
      <c r="E164" s="110" t="s">
        <v>47</v>
      </c>
      <c r="F164" s="110" t="s">
        <v>49</v>
      </c>
      <c r="G164" s="110" t="s">
        <v>22</v>
      </c>
      <c r="H164" s="111" t="s">
        <v>231</v>
      </c>
      <c r="I164" s="110" t="s">
        <v>56</v>
      </c>
      <c r="J164" s="114">
        <v>2.86E-2</v>
      </c>
      <c r="K164" s="114">
        <v>2.86E-2</v>
      </c>
      <c r="L164" s="114" t="s">
        <v>424</v>
      </c>
      <c r="M164" s="114" t="b">
        <f t="shared" si="3"/>
        <v>1</v>
      </c>
      <c r="N164">
        <v>21</v>
      </c>
      <c r="O164" t="s">
        <v>582</v>
      </c>
      <c r="P164">
        <v>170</v>
      </c>
      <c r="Q164" t="s">
        <v>582</v>
      </c>
      <c r="R164">
        <v>4800</v>
      </c>
      <c r="S164" t="s">
        <v>582</v>
      </c>
      <c r="T164" s="152">
        <v>1.3619047619047619E-3</v>
      </c>
      <c r="U164" s="152" t="s">
        <v>582</v>
      </c>
      <c r="V164" s="152">
        <v>1.6823529411764707E-4</v>
      </c>
      <c r="W164" s="152" t="s">
        <v>582</v>
      </c>
      <c r="X164" s="152">
        <v>5.9583333333333336E-6</v>
      </c>
      <c r="Y164" s="152" t="s">
        <v>582</v>
      </c>
      <c r="Z164" s="147" t="s">
        <v>1254</v>
      </c>
      <c r="AA164" s="147"/>
      <c r="AB164" t="b">
        <v>0</v>
      </c>
    </row>
    <row r="165" spans="1:28" x14ac:dyDescent="0.2">
      <c r="A165" s="110" t="s">
        <v>22</v>
      </c>
      <c r="B165" s="110" t="s">
        <v>37</v>
      </c>
      <c r="C165" s="110" t="s">
        <v>1302</v>
      </c>
      <c r="D165" s="113">
        <v>45201</v>
      </c>
      <c r="E165" s="110" t="s">
        <v>47</v>
      </c>
      <c r="F165" s="110" t="s">
        <v>49</v>
      </c>
      <c r="G165" s="110" t="s">
        <v>22</v>
      </c>
      <c r="H165" s="111" t="s">
        <v>234</v>
      </c>
      <c r="I165" s="110" t="s">
        <v>205</v>
      </c>
      <c r="J165" s="114">
        <v>3.95E-2</v>
      </c>
      <c r="K165" s="114">
        <v>3.95E-2</v>
      </c>
      <c r="L165" s="114" t="s">
        <v>424</v>
      </c>
      <c r="M165" s="114" t="b">
        <f t="shared" si="3"/>
        <v>1</v>
      </c>
      <c r="N165">
        <v>2.1</v>
      </c>
      <c r="O165">
        <v>220</v>
      </c>
      <c r="P165">
        <v>17</v>
      </c>
      <c r="Q165">
        <v>74</v>
      </c>
      <c r="R165">
        <v>490</v>
      </c>
      <c r="S165">
        <v>74</v>
      </c>
      <c r="T165" s="152">
        <v>1.8809523809523807E-2</v>
      </c>
      <c r="U165" s="152">
        <v>1.7954545454545456E-4</v>
      </c>
      <c r="V165" s="152">
        <v>2.3235294117647061E-3</v>
      </c>
      <c r="W165" s="152">
        <v>5.3378378378378377E-4</v>
      </c>
      <c r="X165" s="152">
        <v>8.0612244897959178E-5</v>
      </c>
      <c r="Y165" s="152">
        <v>5.3378378378378377E-4</v>
      </c>
      <c r="Z165" s="147" t="s">
        <v>1254</v>
      </c>
      <c r="AA165" s="147"/>
      <c r="AB165" t="b">
        <v>0</v>
      </c>
    </row>
    <row r="166" spans="1:28" x14ac:dyDescent="0.2">
      <c r="A166" s="110" t="s">
        <v>22</v>
      </c>
      <c r="B166" s="110" t="s">
        <v>37</v>
      </c>
      <c r="C166" s="110" t="s">
        <v>1302</v>
      </c>
      <c r="D166" s="113">
        <v>45201</v>
      </c>
      <c r="E166" s="110" t="s">
        <v>47</v>
      </c>
      <c r="F166" s="110" t="s">
        <v>49</v>
      </c>
      <c r="G166" s="110" t="s">
        <v>22</v>
      </c>
      <c r="H166" s="111" t="s">
        <v>238</v>
      </c>
      <c r="I166" s="110" t="s">
        <v>205</v>
      </c>
      <c r="J166" s="114">
        <v>4.2000000000000003E-2</v>
      </c>
      <c r="K166" s="114">
        <v>4.2000000000000003E-2</v>
      </c>
      <c r="L166" s="114" t="s">
        <v>424</v>
      </c>
      <c r="M166" s="114" t="b">
        <f t="shared" si="3"/>
        <v>1</v>
      </c>
      <c r="N166">
        <v>21</v>
      </c>
      <c r="O166" t="s">
        <v>582</v>
      </c>
      <c r="P166">
        <v>170</v>
      </c>
      <c r="Q166" t="s">
        <v>582</v>
      </c>
      <c r="R166">
        <v>4900</v>
      </c>
      <c r="S166" t="s">
        <v>582</v>
      </c>
      <c r="T166" s="152">
        <v>2E-3</v>
      </c>
      <c r="U166" s="152" t="s">
        <v>582</v>
      </c>
      <c r="V166" s="152">
        <v>2.470588235294118E-4</v>
      </c>
      <c r="W166" s="152" t="s">
        <v>582</v>
      </c>
      <c r="X166" s="152">
        <v>8.5714285714285726E-6</v>
      </c>
      <c r="Y166" s="152" t="s">
        <v>582</v>
      </c>
      <c r="Z166" s="147" t="s">
        <v>1254</v>
      </c>
      <c r="AA166" s="147"/>
      <c r="AB166" t="b">
        <v>0</v>
      </c>
    </row>
    <row r="167" spans="1:28" x14ac:dyDescent="0.2">
      <c r="A167" s="110" t="s">
        <v>22</v>
      </c>
      <c r="B167" s="110" t="s">
        <v>37</v>
      </c>
      <c r="C167" s="110" t="s">
        <v>1302</v>
      </c>
      <c r="D167" s="113">
        <v>45201</v>
      </c>
      <c r="E167" s="110" t="s">
        <v>47</v>
      </c>
      <c r="F167" s="110" t="s">
        <v>49</v>
      </c>
      <c r="G167" s="110" t="s">
        <v>22</v>
      </c>
      <c r="H167" s="111" t="s">
        <v>242</v>
      </c>
      <c r="I167" s="110" t="s">
        <v>205</v>
      </c>
      <c r="J167" s="114" t="s">
        <v>245</v>
      </c>
      <c r="K167" s="114">
        <v>2.63E-3</v>
      </c>
      <c r="L167" s="114" t="s">
        <v>424</v>
      </c>
      <c r="M167" s="114" t="b">
        <f t="shared" si="3"/>
        <v>0</v>
      </c>
      <c r="N167">
        <v>210</v>
      </c>
      <c r="O167" t="s">
        <v>582</v>
      </c>
      <c r="P167">
        <v>1700</v>
      </c>
      <c r="Q167" t="s">
        <v>582</v>
      </c>
      <c r="R167">
        <v>49000</v>
      </c>
      <c r="S167" t="s">
        <v>582</v>
      </c>
      <c r="T167" s="152" t="s">
        <v>582</v>
      </c>
      <c r="U167" s="152" t="s">
        <v>582</v>
      </c>
      <c r="V167" s="152" t="s">
        <v>582</v>
      </c>
      <c r="W167" s="152" t="s">
        <v>582</v>
      </c>
      <c r="X167" s="152" t="s">
        <v>582</v>
      </c>
      <c r="Y167" s="152" t="s">
        <v>582</v>
      </c>
      <c r="Z167" s="147" t="s">
        <v>1254</v>
      </c>
      <c r="AA167" s="147"/>
      <c r="AB167" t="b">
        <v>0</v>
      </c>
    </row>
    <row r="168" spans="1:28" x14ac:dyDescent="0.2">
      <c r="A168" s="110" t="s">
        <v>22</v>
      </c>
      <c r="B168" s="110" t="s">
        <v>37</v>
      </c>
      <c r="C168" s="110" t="s">
        <v>1302</v>
      </c>
      <c r="D168" s="113">
        <v>45201</v>
      </c>
      <c r="E168" s="110" t="s">
        <v>47</v>
      </c>
      <c r="F168" s="110" t="s">
        <v>49</v>
      </c>
      <c r="G168" s="110" t="s">
        <v>22</v>
      </c>
      <c r="H168" s="111" t="s">
        <v>8</v>
      </c>
      <c r="I168" s="110" t="s">
        <v>205</v>
      </c>
      <c r="J168" s="114">
        <v>0.2</v>
      </c>
      <c r="K168" s="114">
        <v>0.2</v>
      </c>
      <c r="L168" s="114" t="s">
        <v>424</v>
      </c>
      <c r="M168" s="114" t="b">
        <f t="shared" si="3"/>
        <v>1</v>
      </c>
      <c r="N168">
        <v>290</v>
      </c>
      <c r="O168" t="s">
        <v>582</v>
      </c>
      <c r="P168">
        <v>2400</v>
      </c>
      <c r="Q168" t="s">
        <v>582</v>
      </c>
      <c r="R168">
        <v>67000</v>
      </c>
      <c r="S168" t="s">
        <v>582</v>
      </c>
      <c r="T168" s="152">
        <v>6.8965517241379316E-4</v>
      </c>
      <c r="U168" s="152" t="s">
        <v>582</v>
      </c>
      <c r="V168" s="152">
        <v>8.3333333333333344E-5</v>
      </c>
      <c r="W168" s="152" t="s">
        <v>582</v>
      </c>
      <c r="X168" s="152">
        <v>2.985074626865672E-6</v>
      </c>
      <c r="Y168" s="152" t="s">
        <v>582</v>
      </c>
      <c r="Z168" s="147" t="s">
        <v>1254</v>
      </c>
      <c r="AA168" s="147"/>
      <c r="AB168" t="b">
        <v>0</v>
      </c>
    </row>
    <row r="169" spans="1:28" x14ac:dyDescent="0.2">
      <c r="A169" s="110" t="s">
        <v>22</v>
      </c>
      <c r="B169" s="110" t="s">
        <v>37</v>
      </c>
      <c r="C169" s="110" t="s">
        <v>1302</v>
      </c>
      <c r="D169" s="113">
        <v>45201</v>
      </c>
      <c r="E169" s="110" t="s">
        <v>47</v>
      </c>
      <c r="F169" s="110" t="s">
        <v>49</v>
      </c>
      <c r="G169" s="110" t="s">
        <v>22</v>
      </c>
      <c r="H169" s="111" t="s">
        <v>249</v>
      </c>
      <c r="I169" s="110" t="s">
        <v>205</v>
      </c>
      <c r="J169" s="114" t="s">
        <v>252</v>
      </c>
      <c r="K169" s="114">
        <v>2.1099999999999999E-3</v>
      </c>
      <c r="L169" s="114" t="s">
        <v>424</v>
      </c>
      <c r="M169" s="114" t="b">
        <f t="shared" si="3"/>
        <v>0</v>
      </c>
      <c r="N169">
        <v>2.1</v>
      </c>
      <c r="O169" t="s">
        <v>582</v>
      </c>
      <c r="P169">
        <v>17</v>
      </c>
      <c r="Q169" t="s">
        <v>582</v>
      </c>
      <c r="R169">
        <v>490</v>
      </c>
      <c r="S169" t="s">
        <v>582</v>
      </c>
      <c r="T169" s="152" t="s">
        <v>582</v>
      </c>
      <c r="U169" s="152" t="s">
        <v>582</v>
      </c>
      <c r="V169" s="152" t="s">
        <v>582</v>
      </c>
      <c r="W169" s="152" t="s">
        <v>582</v>
      </c>
      <c r="X169" s="152" t="s">
        <v>582</v>
      </c>
      <c r="Y169" s="152" t="s">
        <v>582</v>
      </c>
      <c r="Z169" s="147" t="s">
        <v>1254</v>
      </c>
      <c r="AA169" s="147"/>
      <c r="AB169" t="b">
        <v>0</v>
      </c>
    </row>
    <row r="170" spans="1:28" x14ac:dyDescent="0.2">
      <c r="A170" s="110" t="s">
        <v>22</v>
      </c>
      <c r="B170" s="110" t="s">
        <v>37</v>
      </c>
      <c r="C170" s="110" t="s">
        <v>1302</v>
      </c>
      <c r="D170" s="113">
        <v>45201</v>
      </c>
      <c r="E170" s="110" t="s">
        <v>47</v>
      </c>
      <c r="F170" s="110" t="s">
        <v>49</v>
      </c>
      <c r="G170" s="110" t="s">
        <v>22</v>
      </c>
      <c r="H170" s="111" t="s">
        <v>10</v>
      </c>
      <c r="I170" s="110" t="s">
        <v>208</v>
      </c>
      <c r="J170" s="114">
        <v>0.33800000000000002</v>
      </c>
      <c r="K170" s="114">
        <v>0.33800000000000002</v>
      </c>
      <c r="L170" s="114" t="s">
        <v>424</v>
      </c>
      <c r="M170" s="114" t="b">
        <f t="shared" si="3"/>
        <v>1</v>
      </c>
      <c r="N170" t="s">
        <v>582</v>
      </c>
      <c r="O170">
        <v>30000</v>
      </c>
      <c r="P170" t="s">
        <v>582</v>
      </c>
      <c r="Q170">
        <v>10000</v>
      </c>
      <c r="R170" t="s">
        <v>582</v>
      </c>
      <c r="S170">
        <v>10000</v>
      </c>
      <c r="T170" s="152" t="s">
        <v>582</v>
      </c>
      <c r="U170" s="152">
        <v>1.1266666666666667E-5</v>
      </c>
      <c r="V170" s="152" t="s">
        <v>582</v>
      </c>
      <c r="W170" s="152">
        <v>3.3800000000000002E-5</v>
      </c>
      <c r="X170" s="152" t="s">
        <v>582</v>
      </c>
      <c r="Y170" s="152">
        <v>3.3800000000000002E-5</v>
      </c>
      <c r="Z170" s="147" t="s">
        <v>1254</v>
      </c>
      <c r="AA170" s="147"/>
      <c r="AB170" t="b">
        <v>0</v>
      </c>
    </row>
    <row r="171" spans="1:28" x14ac:dyDescent="0.2">
      <c r="A171" s="110" t="s">
        <v>22</v>
      </c>
      <c r="B171" s="110" t="s">
        <v>37</v>
      </c>
      <c r="C171" s="110" t="s">
        <v>1302</v>
      </c>
      <c r="D171" s="113">
        <v>45201</v>
      </c>
      <c r="E171" s="110" t="s">
        <v>47</v>
      </c>
      <c r="F171" s="110" t="s">
        <v>49</v>
      </c>
      <c r="G171" s="110" t="s">
        <v>22</v>
      </c>
      <c r="H171" s="111" t="s">
        <v>12</v>
      </c>
      <c r="I171" s="110" t="s">
        <v>87</v>
      </c>
      <c r="J171" s="114">
        <v>0.48199999999999998</v>
      </c>
      <c r="K171" s="114">
        <v>0.48199999999999998</v>
      </c>
      <c r="L171" s="114" t="s">
        <v>424</v>
      </c>
      <c r="M171" s="114" t="b">
        <f t="shared" si="3"/>
        <v>1</v>
      </c>
      <c r="N171" t="s">
        <v>582</v>
      </c>
      <c r="O171">
        <v>47000</v>
      </c>
      <c r="P171" t="s">
        <v>582</v>
      </c>
      <c r="Q171">
        <v>14000</v>
      </c>
      <c r="R171" t="s">
        <v>582</v>
      </c>
      <c r="S171">
        <v>14000</v>
      </c>
      <c r="T171" s="152" t="s">
        <v>582</v>
      </c>
      <c r="U171" s="152">
        <v>1.025531914893617E-5</v>
      </c>
      <c r="V171" s="152" t="s">
        <v>582</v>
      </c>
      <c r="W171" s="152">
        <v>3.4428571428571429E-5</v>
      </c>
      <c r="X171" s="152" t="s">
        <v>582</v>
      </c>
      <c r="Y171" s="152">
        <v>3.4428571428571429E-5</v>
      </c>
      <c r="Z171" s="147" t="s">
        <v>1254</v>
      </c>
      <c r="AA171" s="147"/>
      <c r="AB171" t="b">
        <v>0</v>
      </c>
    </row>
    <row r="172" spans="1:28" x14ac:dyDescent="0.2">
      <c r="A172" s="110" t="s">
        <v>22</v>
      </c>
      <c r="B172" s="110" t="s">
        <v>37</v>
      </c>
      <c r="C172" s="110" t="s">
        <v>1302</v>
      </c>
      <c r="D172" s="113">
        <v>45201</v>
      </c>
      <c r="E172" s="110" t="s">
        <v>47</v>
      </c>
      <c r="F172" s="110" t="s">
        <v>49</v>
      </c>
      <c r="G172" s="110" t="s">
        <v>22</v>
      </c>
      <c r="H172" s="111" t="s">
        <v>256</v>
      </c>
      <c r="I172" s="110" t="s">
        <v>205</v>
      </c>
      <c r="J172" s="114">
        <v>2.3699999999999999E-2</v>
      </c>
      <c r="K172" s="114">
        <v>2.3699999999999999E-2</v>
      </c>
      <c r="L172" s="114" t="s">
        <v>424</v>
      </c>
      <c r="M172" s="114" t="b">
        <f t="shared" si="3"/>
        <v>1</v>
      </c>
      <c r="N172">
        <v>2.9</v>
      </c>
      <c r="O172" t="s">
        <v>582</v>
      </c>
      <c r="P172">
        <v>24</v>
      </c>
      <c r="Q172" t="s">
        <v>582</v>
      </c>
      <c r="R172">
        <v>670</v>
      </c>
      <c r="S172" t="s">
        <v>582</v>
      </c>
      <c r="T172" s="152">
        <v>8.1724137931034474E-3</v>
      </c>
      <c r="U172" s="152" t="s">
        <v>582</v>
      </c>
      <c r="V172" s="152">
        <v>9.8749999999999988E-4</v>
      </c>
      <c r="W172" s="152" t="s">
        <v>582</v>
      </c>
      <c r="X172" s="152">
        <v>3.5373134328358205E-5</v>
      </c>
      <c r="Y172" s="152" t="s">
        <v>582</v>
      </c>
      <c r="Z172" s="147" t="s">
        <v>1254</v>
      </c>
      <c r="AA172" s="147"/>
      <c r="AB172" t="b">
        <v>0</v>
      </c>
    </row>
    <row r="173" spans="1:28" x14ac:dyDescent="0.2">
      <c r="A173" s="110" t="s">
        <v>22</v>
      </c>
      <c r="B173" s="110" t="s">
        <v>37</v>
      </c>
      <c r="C173" s="110" t="s">
        <v>1302</v>
      </c>
      <c r="D173" s="113">
        <v>45201</v>
      </c>
      <c r="E173" s="110" t="s">
        <v>47</v>
      </c>
      <c r="F173" s="110" t="s">
        <v>49</v>
      </c>
      <c r="G173" s="110" t="s">
        <v>22</v>
      </c>
      <c r="H173" s="111" t="s">
        <v>13</v>
      </c>
      <c r="I173" s="110" t="s">
        <v>87</v>
      </c>
      <c r="J173" s="114">
        <v>0.35</v>
      </c>
      <c r="K173" s="114">
        <v>0.35</v>
      </c>
      <c r="L173" s="114" t="s">
        <v>424</v>
      </c>
      <c r="M173" s="114" t="b">
        <f t="shared" si="3"/>
        <v>1</v>
      </c>
      <c r="N173" t="s">
        <v>582</v>
      </c>
      <c r="O173">
        <v>23000</v>
      </c>
      <c r="P173" t="s">
        <v>582</v>
      </c>
      <c r="Q173">
        <v>7500</v>
      </c>
      <c r="R173" t="s">
        <v>582</v>
      </c>
      <c r="S173">
        <v>7500</v>
      </c>
      <c r="T173" s="152" t="s">
        <v>582</v>
      </c>
      <c r="U173" s="152">
        <v>1.5217391304347825E-5</v>
      </c>
      <c r="V173" s="152" t="s">
        <v>582</v>
      </c>
      <c r="W173" s="152">
        <v>4.6666666666666665E-5</v>
      </c>
      <c r="X173" s="152" t="s">
        <v>582</v>
      </c>
      <c r="Y173" s="152">
        <v>4.6666666666666665E-5</v>
      </c>
      <c r="Z173" s="147" t="s">
        <v>1254</v>
      </c>
      <c r="AA173" s="147"/>
      <c r="AB173" t="b">
        <v>0</v>
      </c>
    </row>
    <row r="174" spans="1:28" x14ac:dyDescent="0.2">
      <c r="A174" s="110" t="s">
        <v>22</v>
      </c>
      <c r="B174" s="110" t="s">
        <v>37</v>
      </c>
      <c r="C174" s="110" t="s">
        <v>1302</v>
      </c>
      <c r="D174" s="113">
        <v>45201</v>
      </c>
      <c r="E174" s="110" t="s">
        <v>47</v>
      </c>
      <c r="F174" s="110" t="s">
        <v>49</v>
      </c>
      <c r="G174" s="110" t="s">
        <v>22</v>
      </c>
      <c r="H174" s="111" t="s">
        <v>260</v>
      </c>
      <c r="I174" s="110" t="s">
        <v>87</v>
      </c>
      <c r="J174" s="114" t="s">
        <v>263</v>
      </c>
      <c r="K174" s="114">
        <v>3.4000000000000002E-4</v>
      </c>
      <c r="L174" s="114" t="s">
        <v>424</v>
      </c>
      <c r="M174" s="114" t="b">
        <f t="shared" si="3"/>
        <v>0</v>
      </c>
      <c r="N174" t="s">
        <v>582</v>
      </c>
      <c r="O174">
        <v>130000</v>
      </c>
      <c r="P174" t="s">
        <v>582</v>
      </c>
      <c r="Q174">
        <v>56000</v>
      </c>
      <c r="R174" t="s">
        <v>582</v>
      </c>
      <c r="S174">
        <v>56000</v>
      </c>
      <c r="T174" s="152" t="s">
        <v>582</v>
      </c>
      <c r="U174" s="152" t="s">
        <v>582</v>
      </c>
      <c r="V174" s="152" t="s">
        <v>582</v>
      </c>
      <c r="W174" s="152" t="s">
        <v>582</v>
      </c>
      <c r="X174" s="152" t="s">
        <v>582</v>
      </c>
      <c r="Y174" s="152" t="s">
        <v>582</v>
      </c>
      <c r="Z174" s="147" t="s">
        <v>1254</v>
      </c>
      <c r="AA174" s="147"/>
      <c r="AB174" t="b">
        <v>0</v>
      </c>
    </row>
    <row r="175" spans="1:28" x14ac:dyDescent="0.2">
      <c r="A175" s="110" t="s">
        <v>22</v>
      </c>
      <c r="B175" s="110" t="s">
        <v>37</v>
      </c>
      <c r="C175" s="110" t="s">
        <v>1302</v>
      </c>
      <c r="D175" s="113">
        <v>45201</v>
      </c>
      <c r="E175" s="110" t="s">
        <v>47</v>
      </c>
      <c r="F175" s="110" t="s">
        <v>49</v>
      </c>
      <c r="G175" s="110" t="s">
        <v>22</v>
      </c>
      <c r="H175" s="111" t="s">
        <v>265</v>
      </c>
      <c r="I175" s="110" t="s">
        <v>87</v>
      </c>
      <c r="J175" s="114">
        <v>481</v>
      </c>
      <c r="K175" s="114">
        <v>481</v>
      </c>
      <c r="L175" s="114" t="s">
        <v>424</v>
      </c>
      <c r="M175" s="114" t="b">
        <f t="shared" si="3"/>
        <v>1</v>
      </c>
      <c r="N175" t="s">
        <v>582</v>
      </c>
      <c r="O175">
        <v>20000</v>
      </c>
      <c r="P175" t="s">
        <v>582</v>
      </c>
      <c r="Q175">
        <v>9700</v>
      </c>
      <c r="R175" t="s">
        <v>582</v>
      </c>
      <c r="S175" t="s">
        <v>582</v>
      </c>
      <c r="T175" s="152" t="s">
        <v>582</v>
      </c>
      <c r="U175" s="152">
        <v>2.4049999999999998E-2</v>
      </c>
      <c r="V175" s="152" t="s">
        <v>582</v>
      </c>
      <c r="W175" s="152">
        <v>4.958762886597938E-2</v>
      </c>
      <c r="X175" s="152" t="s">
        <v>582</v>
      </c>
      <c r="Y175" s="152" t="s">
        <v>582</v>
      </c>
      <c r="Z175" s="147" t="s">
        <v>1254</v>
      </c>
      <c r="AA175" s="147"/>
      <c r="AB175" t="b">
        <v>0</v>
      </c>
    </row>
    <row r="176" spans="1:28" x14ac:dyDescent="0.2">
      <c r="A176" s="110" t="s">
        <v>22</v>
      </c>
      <c r="B176" s="110" t="s">
        <v>37</v>
      </c>
      <c r="C176" s="110" t="s">
        <v>1302</v>
      </c>
      <c r="D176" s="113">
        <v>45201</v>
      </c>
      <c r="E176" s="110" t="s">
        <v>47</v>
      </c>
      <c r="F176" s="110" t="s">
        <v>49</v>
      </c>
      <c r="G176" s="110" t="s">
        <v>22</v>
      </c>
      <c r="H176" s="111" t="s">
        <v>270</v>
      </c>
      <c r="I176" s="110" t="s">
        <v>87</v>
      </c>
      <c r="J176" s="114">
        <v>4970</v>
      </c>
      <c r="K176" s="114">
        <v>4970</v>
      </c>
      <c r="L176" s="114" t="s">
        <v>424</v>
      </c>
      <c r="M176" s="114" t="b">
        <f t="shared" si="3"/>
        <v>1</v>
      </c>
      <c r="N176" t="s">
        <v>582</v>
      </c>
      <c r="O176">
        <v>14000</v>
      </c>
      <c r="P176" t="s">
        <v>582</v>
      </c>
      <c r="Q176">
        <v>4600</v>
      </c>
      <c r="R176" t="s">
        <v>582</v>
      </c>
      <c r="S176" t="s">
        <v>582</v>
      </c>
      <c r="T176" s="152" t="s">
        <v>582</v>
      </c>
      <c r="U176" s="152">
        <v>0.35499999999999998</v>
      </c>
      <c r="V176" s="152" t="s">
        <v>582</v>
      </c>
      <c r="W176" s="152">
        <v>1.0804347826086957</v>
      </c>
      <c r="X176" s="152" t="s">
        <v>582</v>
      </c>
      <c r="Y176" s="152" t="s">
        <v>582</v>
      </c>
      <c r="Z176" s="147" t="s">
        <v>1254</v>
      </c>
      <c r="AA176" s="147"/>
      <c r="AB176" t="b">
        <v>1</v>
      </c>
    </row>
    <row r="177" spans="1:28" x14ac:dyDescent="0.2">
      <c r="A177" s="110" t="s">
        <v>22</v>
      </c>
      <c r="B177" s="110" t="s">
        <v>37</v>
      </c>
      <c r="C177" s="110" t="s">
        <v>1302</v>
      </c>
      <c r="D177" s="113">
        <v>45201</v>
      </c>
      <c r="E177" s="110" t="s">
        <v>47</v>
      </c>
      <c r="F177" s="110" t="s">
        <v>49</v>
      </c>
      <c r="G177" s="110" t="s">
        <v>22</v>
      </c>
      <c r="H177" s="111" t="s">
        <v>279</v>
      </c>
      <c r="I177" s="110" t="s">
        <v>208</v>
      </c>
      <c r="J177" s="114">
        <v>9440</v>
      </c>
      <c r="K177" s="114">
        <v>9440</v>
      </c>
      <c r="L177" s="114" t="s">
        <v>424</v>
      </c>
      <c r="M177" s="114" t="b">
        <f t="shared" si="3"/>
        <v>1</v>
      </c>
      <c r="N177" t="s">
        <v>582</v>
      </c>
      <c r="O177">
        <v>14000</v>
      </c>
      <c r="P177" t="s">
        <v>582</v>
      </c>
      <c r="Q177">
        <v>4600</v>
      </c>
      <c r="R177" t="s">
        <v>582</v>
      </c>
      <c r="S177" t="s">
        <v>582</v>
      </c>
      <c r="T177" s="152" t="s">
        <v>582</v>
      </c>
      <c r="U177" s="152">
        <v>0.67428571428571427</v>
      </c>
      <c r="V177" s="152" t="s">
        <v>582</v>
      </c>
      <c r="W177" s="152">
        <v>2.0521739130434784</v>
      </c>
      <c r="X177" s="152" t="s">
        <v>582</v>
      </c>
      <c r="Y177" s="152" t="s">
        <v>582</v>
      </c>
      <c r="Z177" s="147" t="s">
        <v>1254</v>
      </c>
      <c r="AA177" s="147"/>
      <c r="AB177" t="b">
        <v>1</v>
      </c>
    </row>
    <row r="178" spans="1:28" x14ac:dyDescent="0.2">
      <c r="A178" s="110" t="s">
        <v>24</v>
      </c>
      <c r="B178" s="110" t="s">
        <v>38</v>
      </c>
      <c r="C178" s="110" t="s">
        <v>1302</v>
      </c>
      <c r="D178" s="113">
        <v>45453</v>
      </c>
      <c r="E178" s="115">
        <v>15</v>
      </c>
      <c r="F178" s="110" t="s">
        <v>50</v>
      </c>
      <c r="G178" s="110" t="s">
        <v>24</v>
      </c>
      <c r="H178" s="111" t="s">
        <v>55</v>
      </c>
      <c r="I178" s="110" t="s">
        <v>56</v>
      </c>
      <c r="J178" s="114" t="s">
        <v>60</v>
      </c>
      <c r="K178" s="114">
        <v>0.14199999999999999</v>
      </c>
      <c r="L178" s="114" t="s">
        <v>424</v>
      </c>
      <c r="M178" s="114" t="b">
        <f t="shared" si="3"/>
        <v>0</v>
      </c>
      <c r="N178">
        <v>4</v>
      </c>
      <c r="O178">
        <v>550</v>
      </c>
      <c r="P178">
        <v>40</v>
      </c>
      <c r="Q178">
        <v>540</v>
      </c>
      <c r="R178">
        <v>1100</v>
      </c>
      <c r="S178">
        <v>540</v>
      </c>
      <c r="T178" s="152" t="s">
        <v>582</v>
      </c>
      <c r="U178" s="152" t="s">
        <v>582</v>
      </c>
      <c r="V178" s="152" t="s">
        <v>582</v>
      </c>
      <c r="W178" s="152" t="s">
        <v>582</v>
      </c>
      <c r="X178" s="152" t="s">
        <v>582</v>
      </c>
      <c r="Y178" s="152" t="s">
        <v>582</v>
      </c>
      <c r="Z178" s="147" t="s">
        <v>1254</v>
      </c>
      <c r="AA178" s="147"/>
      <c r="AB178" t="b">
        <v>0</v>
      </c>
    </row>
    <row r="179" spans="1:28" x14ac:dyDescent="0.2">
      <c r="A179" s="110" t="s">
        <v>24</v>
      </c>
      <c r="B179" s="110" t="s">
        <v>38</v>
      </c>
      <c r="C179" s="110" t="s">
        <v>1302</v>
      </c>
      <c r="D179" s="113">
        <v>45453</v>
      </c>
      <c r="E179" s="115">
        <v>15</v>
      </c>
      <c r="F179" s="110" t="s">
        <v>50</v>
      </c>
      <c r="G179" s="110" t="s">
        <v>24</v>
      </c>
      <c r="H179" s="111" t="s">
        <v>0</v>
      </c>
      <c r="I179" s="110" t="s">
        <v>56</v>
      </c>
      <c r="J179" s="114">
        <v>2.1899999999999999E-2</v>
      </c>
      <c r="K179" s="114">
        <v>2.1899999999999999E-2</v>
      </c>
      <c r="L179" s="114" t="s">
        <v>424</v>
      </c>
      <c r="M179" s="114" t="b">
        <f t="shared" si="3"/>
        <v>1</v>
      </c>
      <c r="N179">
        <v>37</v>
      </c>
      <c r="O179">
        <v>3000</v>
      </c>
      <c r="P179">
        <v>380</v>
      </c>
      <c r="Q179">
        <v>1200</v>
      </c>
      <c r="R179">
        <v>11000</v>
      </c>
      <c r="S179">
        <v>1200</v>
      </c>
      <c r="T179" s="152">
        <v>5.9189189189189193E-4</v>
      </c>
      <c r="U179" s="152">
        <v>7.2999999999999996E-6</v>
      </c>
      <c r="V179" s="152">
        <v>5.7631578947368417E-5</v>
      </c>
      <c r="W179" s="152">
        <v>1.825E-5</v>
      </c>
      <c r="X179" s="152">
        <v>1.9909090909090908E-6</v>
      </c>
      <c r="Y179" s="152">
        <v>1.825E-5</v>
      </c>
      <c r="Z179" s="147" t="s">
        <v>1254</v>
      </c>
      <c r="AA179" s="147"/>
      <c r="AB179" t="b">
        <v>0</v>
      </c>
    </row>
    <row r="180" spans="1:28" x14ac:dyDescent="0.2">
      <c r="A180" s="110" t="s">
        <v>24</v>
      </c>
      <c r="B180" s="110" t="s">
        <v>38</v>
      </c>
      <c r="C180" s="110" t="s">
        <v>1302</v>
      </c>
      <c r="D180" s="113">
        <v>45453</v>
      </c>
      <c r="E180" s="115">
        <v>15</v>
      </c>
      <c r="F180" s="110" t="s">
        <v>50</v>
      </c>
      <c r="G180" s="110" t="s">
        <v>24</v>
      </c>
      <c r="H180" s="111" t="s">
        <v>72</v>
      </c>
      <c r="I180" s="110" t="s">
        <v>56</v>
      </c>
      <c r="J180" s="114" t="s">
        <v>76</v>
      </c>
      <c r="K180" s="114">
        <v>7.0800000000000002E-2</v>
      </c>
      <c r="L180" s="114" t="s">
        <v>424</v>
      </c>
      <c r="M180" s="114" t="b">
        <f t="shared" si="3"/>
        <v>0</v>
      </c>
      <c r="N180">
        <v>15</v>
      </c>
      <c r="O180">
        <v>23000</v>
      </c>
      <c r="P180">
        <v>230</v>
      </c>
      <c r="Q180">
        <v>7100</v>
      </c>
      <c r="R180">
        <v>6300</v>
      </c>
      <c r="S180">
        <v>7100</v>
      </c>
      <c r="T180" s="152" t="s">
        <v>582</v>
      </c>
      <c r="U180" s="152" t="s">
        <v>582</v>
      </c>
      <c r="V180" s="152" t="s">
        <v>582</v>
      </c>
      <c r="W180" s="152" t="s">
        <v>582</v>
      </c>
      <c r="X180" s="152" t="s">
        <v>582</v>
      </c>
      <c r="Y180" s="152" t="s">
        <v>582</v>
      </c>
      <c r="Z180" s="147" t="s">
        <v>1254</v>
      </c>
      <c r="AA180" s="147"/>
      <c r="AB180" t="b">
        <v>0</v>
      </c>
    </row>
    <row r="181" spans="1:28" x14ac:dyDescent="0.2">
      <c r="A181" s="110" t="s">
        <v>24</v>
      </c>
      <c r="B181" s="110" t="s">
        <v>38</v>
      </c>
      <c r="C181" s="110" t="s">
        <v>1302</v>
      </c>
      <c r="D181" s="113">
        <v>45453</v>
      </c>
      <c r="E181" s="115">
        <v>15</v>
      </c>
      <c r="F181" s="110" t="s">
        <v>50</v>
      </c>
      <c r="G181" s="110" t="s">
        <v>24</v>
      </c>
      <c r="H181" s="111" t="s">
        <v>82</v>
      </c>
      <c r="I181" s="110" t="s">
        <v>56</v>
      </c>
      <c r="J181" s="114" t="s">
        <v>60</v>
      </c>
      <c r="K181" s="114">
        <v>0.14199999999999999</v>
      </c>
      <c r="L181" s="114" t="s">
        <v>424</v>
      </c>
      <c r="M181" s="114" t="b">
        <f t="shared" si="3"/>
        <v>0</v>
      </c>
      <c r="N181">
        <v>260</v>
      </c>
      <c r="O181">
        <v>23000</v>
      </c>
      <c r="P181">
        <v>2700</v>
      </c>
      <c r="Q181">
        <v>7100</v>
      </c>
      <c r="R181">
        <v>74000</v>
      </c>
      <c r="S181">
        <v>7100</v>
      </c>
      <c r="T181" s="152" t="s">
        <v>582</v>
      </c>
      <c r="U181" s="152" t="s">
        <v>582</v>
      </c>
      <c r="V181" s="152" t="s">
        <v>582</v>
      </c>
      <c r="W181" s="152" t="s">
        <v>582</v>
      </c>
      <c r="X181" s="152" t="s">
        <v>582</v>
      </c>
      <c r="Y181" s="152" t="s">
        <v>582</v>
      </c>
      <c r="Z181" s="147" t="s">
        <v>1254</v>
      </c>
      <c r="AA181" s="147"/>
      <c r="AB181" t="b">
        <v>0</v>
      </c>
    </row>
    <row r="182" spans="1:28" x14ac:dyDescent="0.2">
      <c r="A182" s="110" t="s">
        <v>24</v>
      </c>
      <c r="B182" s="110" t="s">
        <v>38</v>
      </c>
      <c r="C182" s="110" t="s">
        <v>1302</v>
      </c>
      <c r="D182" s="113">
        <v>45453</v>
      </c>
      <c r="E182" s="115">
        <v>15</v>
      </c>
      <c r="F182" s="110" t="s">
        <v>50</v>
      </c>
      <c r="G182" s="110" t="s">
        <v>24</v>
      </c>
      <c r="H182" s="111" t="s">
        <v>86</v>
      </c>
      <c r="I182" s="110" t="s">
        <v>87</v>
      </c>
      <c r="J182" s="114" t="s">
        <v>91</v>
      </c>
      <c r="K182" s="114">
        <v>0.70799999999999996</v>
      </c>
      <c r="L182" s="114" t="s">
        <v>424</v>
      </c>
      <c r="M182" s="114" t="b">
        <f t="shared" si="3"/>
        <v>0</v>
      </c>
      <c r="N182" t="s">
        <v>582</v>
      </c>
      <c r="O182">
        <v>750</v>
      </c>
      <c r="P182" t="s">
        <v>582</v>
      </c>
      <c r="Q182">
        <v>370</v>
      </c>
      <c r="R182" t="s">
        <v>582</v>
      </c>
      <c r="S182">
        <v>370</v>
      </c>
      <c r="T182" s="152" t="s">
        <v>582</v>
      </c>
      <c r="U182" s="152" t="s">
        <v>582</v>
      </c>
      <c r="V182" s="152" t="s">
        <v>582</v>
      </c>
      <c r="W182" s="152" t="s">
        <v>582</v>
      </c>
      <c r="X182" s="152" t="s">
        <v>582</v>
      </c>
      <c r="Y182" s="152" t="s">
        <v>582</v>
      </c>
      <c r="Z182" s="147" t="s">
        <v>1254</v>
      </c>
      <c r="AA182" s="147"/>
      <c r="AB182" t="b">
        <v>0</v>
      </c>
    </row>
    <row r="183" spans="1:28" x14ac:dyDescent="0.2">
      <c r="A183" s="110" t="s">
        <v>24</v>
      </c>
      <c r="B183" s="110" t="s">
        <v>38</v>
      </c>
      <c r="C183" s="110" t="s">
        <v>1302</v>
      </c>
      <c r="D183" s="113">
        <v>45453</v>
      </c>
      <c r="E183" s="115">
        <v>15</v>
      </c>
      <c r="F183" s="110" t="s">
        <v>50</v>
      </c>
      <c r="G183" s="110" t="s">
        <v>24</v>
      </c>
      <c r="H183" s="111" t="s">
        <v>97</v>
      </c>
      <c r="I183" s="110" t="s">
        <v>56</v>
      </c>
      <c r="J183" s="114" t="s">
        <v>76</v>
      </c>
      <c r="K183" s="114">
        <v>7.0800000000000002E-2</v>
      </c>
      <c r="L183" s="114" t="s">
        <v>424</v>
      </c>
      <c r="M183" s="114" t="b">
        <f t="shared" si="3"/>
        <v>0</v>
      </c>
      <c r="N183">
        <v>34</v>
      </c>
      <c r="O183">
        <v>4000</v>
      </c>
      <c r="P183">
        <v>320</v>
      </c>
      <c r="Q183">
        <v>1300</v>
      </c>
      <c r="R183">
        <v>8900</v>
      </c>
      <c r="S183">
        <v>1300</v>
      </c>
      <c r="T183" s="152" t="s">
        <v>582</v>
      </c>
      <c r="U183" s="152" t="s">
        <v>582</v>
      </c>
      <c r="V183" s="152" t="s">
        <v>582</v>
      </c>
      <c r="W183" s="152" t="s">
        <v>582</v>
      </c>
      <c r="X183" s="152" t="s">
        <v>582</v>
      </c>
      <c r="Y183" s="152" t="s">
        <v>582</v>
      </c>
      <c r="Z183" s="147" t="s">
        <v>1254</v>
      </c>
      <c r="AA183" s="147"/>
      <c r="AB183" t="b">
        <v>0</v>
      </c>
    </row>
    <row r="184" spans="1:28" x14ac:dyDescent="0.2">
      <c r="A184" s="110" t="s">
        <v>24</v>
      </c>
      <c r="B184" s="110" t="s">
        <v>38</v>
      </c>
      <c r="C184" s="110" t="s">
        <v>1302</v>
      </c>
      <c r="D184" s="113">
        <v>45453</v>
      </c>
      <c r="E184" s="115">
        <v>15</v>
      </c>
      <c r="F184" s="110" t="s">
        <v>50</v>
      </c>
      <c r="G184" s="110" t="s">
        <v>24</v>
      </c>
      <c r="H184" s="111" t="s">
        <v>101</v>
      </c>
      <c r="I184" s="110" t="s">
        <v>87</v>
      </c>
      <c r="J184" s="114" t="s">
        <v>105</v>
      </c>
      <c r="K184" s="114">
        <v>3.5400000000000001E-2</v>
      </c>
      <c r="L184" s="114" t="s">
        <v>424</v>
      </c>
      <c r="M184" s="114" t="b">
        <f t="shared" si="3"/>
        <v>0</v>
      </c>
      <c r="N184" t="s">
        <v>582</v>
      </c>
      <c r="O184">
        <v>8700</v>
      </c>
      <c r="P184" t="s">
        <v>582</v>
      </c>
      <c r="Q184">
        <v>4700</v>
      </c>
      <c r="R184" t="s">
        <v>582</v>
      </c>
      <c r="S184">
        <v>4700</v>
      </c>
      <c r="T184" s="152" t="s">
        <v>582</v>
      </c>
      <c r="U184" s="152" t="s">
        <v>582</v>
      </c>
      <c r="V184" s="152" t="s">
        <v>582</v>
      </c>
      <c r="W184" s="152" t="s">
        <v>582</v>
      </c>
      <c r="X184" s="152" t="s">
        <v>582</v>
      </c>
      <c r="Y184" s="152" t="s">
        <v>582</v>
      </c>
      <c r="Z184" s="147" t="s">
        <v>1254</v>
      </c>
      <c r="AA184" s="147"/>
      <c r="AB184" t="b">
        <v>0</v>
      </c>
    </row>
    <row r="185" spans="1:28" x14ac:dyDescent="0.2">
      <c r="A185" s="110" t="s">
        <v>24</v>
      </c>
      <c r="B185" s="110" t="s">
        <v>38</v>
      </c>
      <c r="C185" s="110" t="s">
        <v>1302</v>
      </c>
      <c r="D185" s="113">
        <v>45453</v>
      </c>
      <c r="E185" s="115">
        <v>15</v>
      </c>
      <c r="F185" s="110" t="s">
        <v>50</v>
      </c>
      <c r="G185" s="110" t="s">
        <v>24</v>
      </c>
      <c r="H185" s="111" t="s">
        <v>110</v>
      </c>
      <c r="I185" s="110" t="s">
        <v>56</v>
      </c>
      <c r="J185" s="114" t="s">
        <v>60</v>
      </c>
      <c r="K185" s="114">
        <v>0.14199999999999999</v>
      </c>
      <c r="L185" s="114" t="s">
        <v>424</v>
      </c>
      <c r="M185" s="114" t="b">
        <f t="shared" si="3"/>
        <v>0</v>
      </c>
      <c r="N185">
        <v>17</v>
      </c>
      <c r="O185">
        <v>23000</v>
      </c>
      <c r="P185">
        <v>210</v>
      </c>
      <c r="Q185">
        <v>7100</v>
      </c>
      <c r="R185">
        <v>5800</v>
      </c>
      <c r="S185">
        <v>7100</v>
      </c>
      <c r="T185" s="152" t="s">
        <v>582</v>
      </c>
      <c r="U185" s="152" t="s">
        <v>582</v>
      </c>
      <c r="V185" s="152" t="s">
        <v>582</v>
      </c>
      <c r="W185" s="152" t="s">
        <v>582</v>
      </c>
      <c r="X185" s="152" t="s">
        <v>582</v>
      </c>
      <c r="Y185" s="152" t="s">
        <v>582</v>
      </c>
      <c r="Z185" s="147" t="s">
        <v>1254</v>
      </c>
      <c r="AA185" s="147"/>
      <c r="AB185" t="b">
        <v>0</v>
      </c>
    </row>
    <row r="186" spans="1:28" x14ac:dyDescent="0.2">
      <c r="A186" s="110" t="s">
        <v>24</v>
      </c>
      <c r="B186" s="110" t="s">
        <v>38</v>
      </c>
      <c r="C186" s="110" t="s">
        <v>1302</v>
      </c>
      <c r="D186" s="113">
        <v>45453</v>
      </c>
      <c r="E186" s="115">
        <v>15</v>
      </c>
      <c r="F186" s="110" t="s">
        <v>50</v>
      </c>
      <c r="G186" s="110" t="s">
        <v>24</v>
      </c>
      <c r="H186" s="111" t="s">
        <v>114</v>
      </c>
      <c r="I186" s="110" t="s">
        <v>87</v>
      </c>
      <c r="J186" s="114" t="s">
        <v>91</v>
      </c>
      <c r="K186" s="114">
        <v>0.70799999999999996</v>
      </c>
      <c r="L186" s="114" t="s">
        <v>424</v>
      </c>
      <c r="M186" s="114" t="b">
        <f t="shared" si="3"/>
        <v>0</v>
      </c>
      <c r="N186" t="s">
        <v>582</v>
      </c>
      <c r="O186">
        <v>2800000</v>
      </c>
      <c r="P186" t="s">
        <v>582</v>
      </c>
      <c r="Q186">
        <v>2800000</v>
      </c>
      <c r="R186" t="s">
        <v>582</v>
      </c>
      <c r="S186">
        <v>2800000</v>
      </c>
      <c r="T186" s="152" t="s">
        <v>582</v>
      </c>
      <c r="U186" s="152" t="s">
        <v>582</v>
      </c>
      <c r="V186" s="152" t="s">
        <v>582</v>
      </c>
      <c r="W186" s="152" t="s">
        <v>582</v>
      </c>
      <c r="X186" s="152" t="s">
        <v>582</v>
      </c>
      <c r="Y186" s="152" t="s">
        <v>582</v>
      </c>
      <c r="Z186" s="147" t="s">
        <v>1254</v>
      </c>
      <c r="AA186" s="147"/>
      <c r="AB186" t="b">
        <v>0</v>
      </c>
    </row>
    <row r="187" spans="1:28" x14ac:dyDescent="0.2">
      <c r="A187" s="110" t="s">
        <v>24</v>
      </c>
      <c r="B187" s="110" t="s">
        <v>38</v>
      </c>
      <c r="C187" s="110" t="s">
        <v>1302</v>
      </c>
      <c r="D187" s="113">
        <v>45453</v>
      </c>
      <c r="E187" s="115">
        <v>15</v>
      </c>
      <c r="F187" s="110" t="s">
        <v>50</v>
      </c>
      <c r="G187" s="110" t="s">
        <v>24</v>
      </c>
      <c r="H187" s="111" t="s">
        <v>118</v>
      </c>
      <c r="I187" s="110" t="s">
        <v>56</v>
      </c>
      <c r="J187" s="114" t="s">
        <v>76</v>
      </c>
      <c r="K187" s="114">
        <v>7.0800000000000002E-2</v>
      </c>
      <c r="L187" s="114" t="s">
        <v>424</v>
      </c>
      <c r="M187" s="114" t="b">
        <f t="shared" si="3"/>
        <v>0</v>
      </c>
      <c r="N187">
        <v>26</v>
      </c>
      <c r="O187">
        <v>8200</v>
      </c>
      <c r="P187">
        <v>410</v>
      </c>
      <c r="Q187">
        <v>3100</v>
      </c>
      <c r="R187">
        <v>11000</v>
      </c>
      <c r="S187">
        <v>3100</v>
      </c>
      <c r="T187" s="152" t="s">
        <v>582</v>
      </c>
      <c r="U187" s="152" t="s">
        <v>582</v>
      </c>
      <c r="V187" s="152" t="s">
        <v>582</v>
      </c>
      <c r="W187" s="152" t="s">
        <v>582</v>
      </c>
      <c r="X187" s="152" t="s">
        <v>582</v>
      </c>
      <c r="Y187" s="152" t="s">
        <v>582</v>
      </c>
      <c r="Z187" s="147" t="s">
        <v>1254</v>
      </c>
      <c r="AA187" s="147"/>
      <c r="AB187" t="b">
        <v>0</v>
      </c>
    </row>
    <row r="188" spans="1:28" x14ac:dyDescent="0.2">
      <c r="A188" s="110" t="s">
        <v>24</v>
      </c>
      <c r="B188" s="110" t="s">
        <v>38</v>
      </c>
      <c r="C188" s="110" t="s">
        <v>1302</v>
      </c>
      <c r="D188" s="113">
        <v>45453</v>
      </c>
      <c r="E188" s="115">
        <v>15</v>
      </c>
      <c r="F188" s="110" t="s">
        <v>50</v>
      </c>
      <c r="G188" s="110" t="s">
        <v>24</v>
      </c>
      <c r="H188" s="111" t="s">
        <v>121</v>
      </c>
      <c r="I188" s="110" t="s">
        <v>87</v>
      </c>
      <c r="J188" s="114" t="s">
        <v>125</v>
      </c>
      <c r="K188" s="114">
        <v>0.35399999999999998</v>
      </c>
      <c r="L188" s="114" t="s">
        <v>424</v>
      </c>
      <c r="M188" s="114" t="b">
        <f t="shared" si="3"/>
        <v>0</v>
      </c>
      <c r="N188" t="s">
        <v>582</v>
      </c>
      <c r="O188">
        <v>25000</v>
      </c>
      <c r="P188" t="s">
        <v>582</v>
      </c>
      <c r="Q188">
        <v>25000</v>
      </c>
      <c r="R188" t="s">
        <v>582</v>
      </c>
      <c r="S188">
        <v>25000</v>
      </c>
      <c r="T188" s="152" t="s">
        <v>582</v>
      </c>
      <c r="U188" s="152" t="s">
        <v>582</v>
      </c>
      <c r="V188" s="152" t="s">
        <v>582</v>
      </c>
      <c r="W188" s="152" t="s">
        <v>582</v>
      </c>
      <c r="X188" s="152" t="s">
        <v>582</v>
      </c>
      <c r="Y188" s="152" t="s">
        <v>582</v>
      </c>
      <c r="Z188" s="147" t="s">
        <v>1254</v>
      </c>
      <c r="AA188" s="147"/>
      <c r="AB188" t="b">
        <v>0</v>
      </c>
    </row>
    <row r="189" spans="1:28" x14ac:dyDescent="0.2">
      <c r="A189" s="110" t="s">
        <v>24</v>
      </c>
      <c r="B189" s="110" t="s">
        <v>38</v>
      </c>
      <c r="C189" s="110" t="s">
        <v>1302</v>
      </c>
      <c r="D189" s="113">
        <v>45453</v>
      </c>
      <c r="E189" s="115">
        <v>15</v>
      </c>
      <c r="F189" s="110" t="s">
        <v>50</v>
      </c>
      <c r="G189" s="110" t="s">
        <v>24</v>
      </c>
      <c r="H189" s="111" t="s">
        <v>2</v>
      </c>
      <c r="I189" s="110" t="s">
        <v>87</v>
      </c>
      <c r="J189" s="114">
        <v>0.14399999999999999</v>
      </c>
      <c r="K189" s="114">
        <v>0.14399999999999999</v>
      </c>
      <c r="L189" s="114" t="s">
        <v>424</v>
      </c>
      <c r="M189" s="114" t="b">
        <f t="shared" si="3"/>
        <v>1</v>
      </c>
      <c r="N189" t="s">
        <v>582</v>
      </c>
      <c r="O189">
        <v>36000</v>
      </c>
      <c r="P189" t="s">
        <v>582</v>
      </c>
      <c r="Q189">
        <v>20000</v>
      </c>
      <c r="R189" t="s">
        <v>582</v>
      </c>
      <c r="S189">
        <v>20000</v>
      </c>
      <c r="T189" s="152" t="s">
        <v>582</v>
      </c>
      <c r="U189" s="152">
        <v>3.9999999999999998E-6</v>
      </c>
      <c r="V189" s="152" t="s">
        <v>582</v>
      </c>
      <c r="W189" s="152">
        <v>7.1999999999999997E-6</v>
      </c>
      <c r="X189" s="152" t="s">
        <v>582</v>
      </c>
      <c r="Y189" s="152">
        <v>7.1999999999999997E-6</v>
      </c>
      <c r="Z189" s="147" t="s">
        <v>1254</v>
      </c>
      <c r="AA189" s="147"/>
      <c r="AB189" t="b">
        <v>0</v>
      </c>
    </row>
    <row r="190" spans="1:28" x14ac:dyDescent="0.2">
      <c r="A190" s="110" t="s">
        <v>24</v>
      </c>
      <c r="B190" s="110" t="s">
        <v>38</v>
      </c>
      <c r="C190" s="110" t="s">
        <v>1302</v>
      </c>
      <c r="D190" s="113">
        <v>45453</v>
      </c>
      <c r="E190" s="115">
        <v>15</v>
      </c>
      <c r="F190" s="110" t="s">
        <v>50</v>
      </c>
      <c r="G190" s="110" t="s">
        <v>24</v>
      </c>
      <c r="H190" s="111" t="s">
        <v>3</v>
      </c>
      <c r="I190" s="110" t="s">
        <v>56</v>
      </c>
      <c r="J190" s="114" t="s">
        <v>105</v>
      </c>
      <c r="K190" s="114">
        <v>3.5400000000000001E-2</v>
      </c>
      <c r="L190" s="114" t="s">
        <v>424</v>
      </c>
      <c r="M190" s="114" t="b">
        <f t="shared" ref="M190:M253" si="4">NOT(OR(LEFT(J190,1)="&lt;", J190 = "---"))</f>
        <v>0</v>
      </c>
      <c r="N190">
        <v>64</v>
      </c>
      <c r="O190">
        <v>60000</v>
      </c>
      <c r="P190">
        <v>1300</v>
      </c>
      <c r="Q190">
        <v>22000</v>
      </c>
      <c r="R190">
        <v>36000</v>
      </c>
      <c r="S190">
        <v>22000</v>
      </c>
      <c r="T190" s="152" t="s">
        <v>582</v>
      </c>
      <c r="U190" s="152" t="s">
        <v>582</v>
      </c>
      <c r="V190" s="152" t="s">
        <v>582</v>
      </c>
      <c r="W190" s="152" t="s">
        <v>582</v>
      </c>
      <c r="X190" s="152" t="s">
        <v>582</v>
      </c>
      <c r="Y190" s="152" t="s">
        <v>582</v>
      </c>
      <c r="Z190" s="147" t="s">
        <v>1254</v>
      </c>
      <c r="AA190" s="147"/>
      <c r="AB190" t="b">
        <v>0</v>
      </c>
    </row>
    <row r="191" spans="1:28" x14ac:dyDescent="0.2">
      <c r="A191" s="110" t="s">
        <v>24</v>
      </c>
      <c r="B191" s="110" t="s">
        <v>38</v>
      </c>
      <c r="C191" s="110" t="s">
        <v>1302</v>
      </c>
      <c r="D191" s="113">
        <v>45453</v>
      </c>
      <c r="E191" s="115">
        <v>15</v>
      </c>
      <c r="F191" s="110" t="s">
        <v>50</v>
      </c>
      <c r="G191" s="110" t="s">
        <v>24</v>
      </c>
      <c r="H191" s="111" t="s">
        <v>135</v>
      </c>
      <c r="I191" s="110" t="s">
        <v>56</v>
      </c>
      <c r="J191" s="114" t="s">
        <v>105</v>
      </c>
      <c r="K191" s="114">
        <v>3.5400000000000001E-2</v>
      </c>
      <c r="L191" s="114" t="s">
        <v>424</v>
      </c>
      <c r="M191" s="114" t="b">
        <f t="shared" si="4"/>
        <v>0</v>
      </c>
      <c r="N191">
        <v>260</v>
      </c>
      <c r="O191">
        <v>230000</v>
      </c>
      <c r="P191">
        <v>3200</v>
      </c>
      <c r="Q191">
        <v>71000</v>
      </c>
      <c r="R191">
        <v>89000</v>
      </c>
      <c r="S191">
        <v>71000</v>
      </c>
      <c r="T191" s="152" t="s">
        <v>582</v>
      </c>
      <c r="U191" s="152" t="s">
        <v>582</v>
      </c>
      <c r="V191" s="152" t="s">
        <v>582</v>
      </c>
      <c r="W191" s="152" t="s">
        <v>582</v>
      </c>
      <c r="X191" s="152" t="s">
        <v>582</v>
      </c>
      <c r="Y191" s="152" t="s">
        <v>582</v>
      </c>
      <c r="Z191" s="147" t="s">
        <v>1254</v>
      </c>
      <c r="AA191" s="147"/>
      <c r="AB191" t="b">
        <v>0</v>
      </c>
    </row>
    <row r="192" spans="1:28" x14ac:dyDescent="0.2">
      <c r="A192" s="110" t="s">
        <v>24</v>
      </c>
      <c r="B192" s="110" t="s">
        <v>38</v>
      </c>
      <c r="C192" s="110" t="s">
        <v>1302</v>
      </c>
      <c r="D192" s="113">
        <v>45453</v>
      </c>
      <c r="E192" s="115">
        <v>15</v>
      </c>
      <c r="F192" s="110" t="s">
        <v>50</v>
      </c>
      <c r="G192" s="110" t="s">
        <v>24</v>
      </c>
      <c r="H192" s="111" t="s">
        <v>140</v>
      </c>
      <c r="I192" s="110" t="s">
        <v>87</v>
      </c>
      <c r="J192" s="114" t="s">
        <v>105</v>
      </c>
      <c r="K192" s="114">
        <v>3.5400000000000001E-2</v>
      </c>
      <c r="L192" s="114" t="s">
        <v>424</v>
      </c>
      <c r="M192" s="114" t="b">
        <f t="shared" si="4"/>
        <v>0</v>
      </c>
      <c r="N192" t="s">
        <v>582</v>
      </c>
      <c r="O192">
        <v>29000</v>
      </c>
      <c r="P192" t="s">
        <v>582</v>
      </c>
      <c r="Q192">
        <v>13000</v>
      </c>
      <c r="R192" t="s">
        <v>582</v>
      </c>
      <c r="S192">
        <v>13000</v>
      </c>
      <c r="T192" s="152" t="s">
        <v>582</v>
      </c>
      <c r="U192" s="152" t="s">
        <v>582</v>
      </c>
      <c r="V192" s="152" t="s">
        <v>582</v>
      </c>
      <c r="W192" s="152" t="s">
        <v>582</v>
      </c>
      <c r="X192" s="152" t="s">
        <v>582</v>
      </c>
      <c r="Y192" s="152" t="s">
        <v>582</v>
      </c>
      <c r="Z192" s="147" t="s">
        <v>1254</v>
      </c>
      <c r="AA192" s="147"/>
      <c r="AB192" t="b">
        <v>0</v>
      </c>
    </row>
    <row r="193" spans="1:28" x14ac:dyDescent="0.2">
      <c r="A193" s="110" t="s">
        <v>24</v>
      </c>
      <c r="B193" s="110" t="s">
        <v>38</v>
      </c>
      <c r="C193" s="110" t="s">
        <v>1302</v>
      </c>
      <c r="D193" s="113">
        <v>45453</v>
      </c>
      <c r="E193" s="115">
        <v>15</v>
      </c>
      <c r="F193" s="110" t="s">
        <v>50</v>
      </c>
      <c r="G193" s="110" t="s">
        <v>24</v>
      </c>
      <c r="H193" s="111" t="s">
        <v>5</v>
      </c>
      <c r="I193" s="110" t="s">
        <v>87</v>
      </c>
      <c r="J193" s="114" t="s">
        <v>105</v>
      </c>
      <c r="K193" s="114">
        <v>3.5400000000000001E-2</v>
      </c>
      <c r="L193" s="114" t="s">
        <v>424</v>
      </c>
      <c r="M193" s="114" t="b">
        <f t="shared" si="4"/>
        <v>0</v>
      </c>
      <c r="N193" t="s">
        <v>582</v>
      </c>
      <c r="O193">
        <v>2300</v>
      </c>
      <c r="P193" t="s">
        <v>582</v>
      </c>
      <c r="Q193">
        <v>710</v>
      </c>
      <c r="R193" t="s">
        <v>582</v>
      </c>
      <c r="S193">
        <v>710</v>
      </c>
      <c r="T193" s="152" t="s">
        <v>582</v>
      </c>
      <c r="U193" s="152" t="s">
        <v>582</v>
      </c>
      <c r="V193" s="152" t="s">
        <v>582</v>
      </c>
      <c r="W193" s="152" t="s">
        <v>582</v>
      </c>
      <c r="X193" s="152" t="s">
        <v>582</v>
      </c>
      <c r="Y193" s="152" t="s">
        <v>582</v>
      </c>
      <c r="Z193" s="147" t="s">
        <v>1254</v>
      </c>
      <c r="AA193" s="147"/>
      <c r="AB193" t="b">
        <v>0</v>
      </c>
    </row>
    <row r="194" spans="1:28" x14ac:dyDescent="0.2">
      <c r="A194" s="110" t="s">
        <v>24</v>
      </c>
      <c r="B194" s="110" t="s">
        <v>38</v>
      </c>
      <c r="C194" s="110" t="s">
        <v>1302</v>
      </c>
      <c r="D194" s="113">
        <v>45453</v>
      </c>
      <c r="E194" s="115">
        <v>15</v>
      </c>
      <c r="F194" s="110" t="s">
        <v>50</v>
      </c>
      <c r="G194" s="110" t="s">
        <v>24</v>
      </c>
      <c r="H194" s="111" t="s">
        <v>147</v>
      </c>
      <c r="I194" s="110" t="s">
        <v>87</v>
      </c>
      <c r="J194" s="114" t="s">
        <v>105</v>
      </c>
      <c r="K194" s="114">
        <v>3.5400000000000001E-2</v>
      </c>
      <c r="L194" s="114" t="s">
        <v>424</v>
      </c>
      <c r="M194" s="114" t="b">
        <f t="shared" si="4"/>
        <v>0</v>
      </c>
      <c r="N194" t="s">
        <v>582</v>
      </c>
      <c r="O194">
        <v>23000</v>
      </c>
      <c r="P194" t="s">
        <v>582</v>
      </c>
      <c r="Q194">
        <v>7100</v>
      </c>
      <c r="R194" t="s">
        <v>582</v>
      </c>
      <c r="S194">
        <v>7100</v>
      </c>
      <c r="T194" s="152" t="s">
        <v>582</v>
      </c>
      <c r="U194" s="152" t="s">
        <v>582</v>
      </c>
      <c r="V194" s="152" t="s">
        <v>582</v>
      </c>
      <c r="W194" s="152" t="s">
        <v>582</v>
      </c>
      <c r="X194" s="152" t="s">
        <v>582</v>
      </c>
      <c r="Y194" s="152" t="s">
        <v>582</v>
      </c>
      <c r="Z194" s="147" t="s">
        <v>1254</v>
      </c>
      <c r="AA194" s="147"/>
      <c r="AB194" t="b">
        <v>0</v>
      </c>
    </row>
    <row r="195" spans="1:28" x14ac:dyDescent="0.2">
      <c r="A195" s="110" t="s">
        <v>24</v>
      </c>
      <c r="B195" s="110" t="s">
        <v>38</v>
      </c>
      <c r="C195" s="110" t="s">
        <v>1302</v>
      </c>
      <c r="D195" s="113">
        <v>45453</v>
      </c>
      <c r="E195" s="115">
        <v>15</v>
      </c>
      <c r="F195" s="110" t="s">
        <v>50</v>
      </c>
      <c r="G195" s="110" t="s">
        <v>24</v>
      </c>
      <c r="H195" s="111" t="s">
        <v>150</v>
      </c>
      <c r="I195" s="110" t="s">
        <v>56</v>
      </c>
      <c r="J195" s="114" t="s">
        <v>91</v>
      </c>
      <c r="K195" s="114">
        <v>0.70799999999999996</v>
      </c>
      <c r="L195" s="114" t="s">
        <v>424</v>
      </c>
      <c r="M195" s="114" t="b">
        <f t="shared" si="4"/>
        <v>0</v>
      </c>
      <c r="N195">
        <v>1600</v>
      </c>
      <c r="O195">
        <v>6700</v>
      </c>
      <c r="P195">
        <v>12000</v>
      </c>
      <c r="Q195">
        <v>2100</v>
      </c>
      <c r="R195">
        <v>340000</v>
      </c>
      <c r="S195">
        <v>2100</v>
      </c>
      <c r="T195" s="152" t="s">
        <v>582</v>
      </c>
      <c r="U195" s="152" t="s">
        <v>582</v>
      </c>
      <c r="V195" s="152" t="s">
        <v>582</v>
      </c>
      <c r="W195" s="152" t="s">
        <v>582</v>
      </c>
      <c r="X195" s="152" t="s">
        <v>582</v>
      </c>
      <c r="Y195" s="152" t="s">
        <v>582</v>
      </c>
      <c r="Z195" s="147" t="s">
        <v>1254</v>
      </c>
      <c r="AA195" s="147"/>
      <c r="AB195" t="b">
        <v>0</v>
      </c>
    </row>
    <row r="196" spans="1:28" x14ac:dyDescent="0.2">
      <c r="A196" s="110" t="s">
        <v>24</v>
      </c>
      <c r="B196" s="110" t="s">
        <v>38</v>
      </c>
      <c r="C196" s="110" t="s">
        <v>1302</v>
      </c>
      <c r="D196" s="113">
        <v>45453</v>
      </c>
      <c r="E196" s="115">
        <v>15</v>
      </c>
      <c r="F196" s="110" t="s">
        <v>50</v>
      </c>
      <c r="G196" s="110" t="s">
        <v>24</v>
      </c>
      <c r="H196" s="111" t="s">
        <v>154</v>
      </c>
      <c r="I196" s="110" t="s">
        <v>56</v>
      </c>
      <c r="J196" s="114" t="s">
        <v>76</v>
      </c>
      <c r="K196" s="114">
        <v>7.0800000000000002E-2</v>
      </c>
      <c r="L196" s="114" t="s">
        <v>424</v>
      </c>
      <c r="M196" s="114" t="b">
        <f t="shared" si="4"/>
        <v>0</v>
      </c>
      <c r="N196">
        <v>0.73</v>
      </c>
      <c r="O196">
        <v>2000</v>
      </c>
      <c r="P196">
        <v>9</v>
      </c>
      <c r="Q196">
        <v>1400</v>
      </c>
      <c r="R196">
        <v>250</v>
      </c>
      <c r="S196">
        <v>1400</v>
      </c>
      <c r="T196" s="152" t="s">
        <v>582</v>
      </c>
      <c r="U196" s="152" t="s">
        <v>582</v>
      </c>
      <c r="V196" s="152" t="s">
        <v>582</v>
      </c>
      <c r="W196" s="152" t="s">
        <v>582</v>
      </c>
      <c r="X196" s="152" t="s">
        <v>582</v>
      </c>
      <c r="Y196" s="152" t="s">
        <v>582</v>
      </c>
      <c r="Z196" s="147" t="s">
        <v>1254</v>
      </c>
      <c r="AA196" s="147"/>
      <c r="AB196" t="b">
        <v>0</v>
      </c>
    </row>
    <row r="197" spans="1:28" x14ac:dyDescent="0.2">
      <c r="A197" s="110" t="s">
        <v>24</v>
      </c>
      <c r="B197" s="110" t="s">
        <v>38</v>
      </c>
      <c r="C197" s="110" t="s">
        <v>1302</v>
      </c>
      <c r="D197" s="113">
        <v>45453</v>
      </c>
      <c r="E197" s="115">
        <v>15</v>
      </c>
      <c r="F197" s="110" t="s">
        <v>50</v>
      </c>
      <c r="G197" s="110" t="s">
        <v>24</v>
      </c>
      <c r="H197" s="111" t="s">
        <v>158</v>
      </c>
      <c r="I197" s="110" t="s">
        <v>56</v>
      </c>
      <c r="J197" s="114" t="s">
        <v>105</v>
      </c>
      <c r="K197" s="114">
        <v>3.5400000000000001E-2</v>
      </c>
      <c r="L197" s="114" t="s">
        <v>424</v>
      </c>
      <c r="M197" s="114" t="b">
        <f t="shared" si="4"/>
        <v>0</v>
      </c>
      <c r="N197">
        <v>16</v>
      </c>
      <c r="O197">
        <v>1500</v>
      </c>
      <c r="P197">
        <v>200</v>
      </c>
      <c r="Q197">
        <v>1000</v>
      </c>
      <c r="R197">
        <v>5600</v>
      </c>
      <c r="S197">
        <v>1000</v>
      </c>
      <c r="T197" s="152" t="s">
        <v>582</v>
      </c>
      <c r="U197" s="152" t="s">
        <v>582</v>
      </c>
      <c r="V197" s="152" t="s">
        <v>582</v>
      </c>
      <c r="W197" s="152" t="s">
        <v>582</v>
      </c>
      <c r="X197" s="152" t="s">
        <v>582</v>
      </c>
      <c r="Y197" s="152" t="s">
        <v>582</v>
      </c>
      <c r="Z197" s="147" t="s">
        <v>1254</v>
      </c>
      <c r="AA197" s="147"/>
      <c r="AB197" t="b">
        <v>0</v>
      </c>
    </row>
    <row r="198" spans="1:28" x14ac:dyDescent="0.2">
      <c r="A198" s="110" t="s">
        <v>24</v>
      </c>
      <c r="B198" s="110" t="s">
        <v>38</v>
      </c>
      <c r="C198" s="110" t="s">
        <v>1302</v>
      </c>
      <c r="D198" s="113">
        <v>45453</v>
      </c>
      <c r="E198" s="115">
        <v>15</v>
      </c>
      <c r="F198" s="110" t="s">
        <v>50</v>
      </c>
      <c r="G198" s="110" t="s">
        <v>24</v>
      </c>
      <c r="H198" s="111" t="s">
        <v>6</v>
      </c>
      <c r="I198" s="110" t="s">
        <v>56</v>
      </c>
      <c r="J198" s="114">
        <v>0.41299999999999998</v>
      </c>
      <c r="K198" s="114">
        <v>0.41299999999999998</v>
      </c>
      <c r="L198" s="114" t="s">
        <v>424</v>
      </c>
      <c r="M198" s="114" t="b">
        <f t="shared" si="4"/>
        <v>1</v>
      </c>
      <c r="N198">
        <v>150</v>
      </c>
      <c r="O198">
        <v>82000</v>
      </c>
      <c r="P198">
        <v>1700</v>
      </c>
      <c r="Q198">
        <v>31000</v>
      </c>
      <c r="R198">
        <v>49000</v>
      </c>
      <c r="S198">
        <v>31000</v>
      </c>
      <c r="T198" s="152">
        <v>2.7533333333333333E-3</v>
      </c>
      <c r="U198" s="152">
        <v>5.036585365853658E-6</v>
      </c>
      <c r="V198" s="152">
        <v>2.4294117647058821E-4</v>
      </c>
      <c r="W198" s="152">
        <v>1.332258064516129E-5</v>
      </c>
      <c r="X198" s="152">
        <v>8.4285714285714289E-6</v>
      </c>
      <c r="Y198" s="152">
        <v>1.332258064516129E-5</v>
      </c>
      <c r="Z198" s="147" t="s">
        <v>1254</v>
      </c>
      <c r="AA198" s="147"/>
      <c r="AB198" t="b">
        <v>0</v>
      </c>
    </row>
    <row r="199" spans="1:28" x14ac:dyDescent="0.2">
      <c r="A199" s="110" t="s">
        <v>24</v>
      </c>
      <c r="B199" s="110" t="s">
        <v>38</v>
      </c>
      <c r="C199" s="110" t="s">
        <v>1302</v>
      </c>
      <c r="D199" s="113">
        <v>45453</v>
      </c>
      <c r="E199" s="115">
        <v>15</v>
      </c>
      <c r="F199" s="110" t="s">
        <v>50</v>
      </c>
      <c r="G199" s="110" t="s">
        <v>24</v>
      </c>
      <c r="H199" s="111" t="s">
        <v>164</v>
      </c>
      <c r="I199" s="110" t="s">
        <v>56</v>
      </c>
      <c r="J199" s="114" t="s">
        <v>76</v>
      </c>
      <c r="K199" s="114">
        <v>7.0800000000000002E-2</v>
      </c>
      <c r="L199" s="114" t="s">
        <v>424</v>
      </c>
      <c r="M199" s="114" t="b">
        <f t="shared" si="4"/>
        <v>0</v>
      </c>
      <c r="N199">
        <v>1100</v>
      </c>
      <c r="O199">
        <v>840000</v>
      </c>
      <c r="P199">
        <v>12000</v>
      </c>
      <c r="Q199">
        <v>840000</v>
      </c>
      <c r="R199">
        <v>320000</v>
      </c>
      <c r="S199">
        <v>840000</v>
      </c>
      <c r="T199" s="152" t="s">
        <v>582</v>
      </c>
      <c r="U199" s="152" t="s">
        <v>582</v>
      </c>
      <c r="V199" s="152" t="s">
        <v>582</v>
      </c>
      <c r="W199" s="152" t="s">
        <v>582</v>
      </c>
      <c r="X199" s="152" t="s">
        <v>582</v>
      </c>
      <c r="Y199" s="152" t="s">
        <v>582</v>
      </c>
      <c r="Z199" s="147" t="s">
        <v>1254</v>
      </c>
      <c r="AA199" s="147"/>
      <c r="AB199" t="b">
        <v>0</v>
      </c>
    </row>
    <row r="200" spans="1:28" x14ac:dyDescent="0.2">
      <c r="A200" s="110" t="s">
        <v>24</v>
      </c>
      <c r="B200" s="110" t="s">
        <v>38</v>
      </c>
      <c r="C200" s="110" t="s">
        <v>1302</v>
      </c>
      <c r="D200" s="113">
        <v>45453</v>
      </c>
      <c r="E200" s="115">
        <v>15</v>
      </c>
      <c r="F200" s="110" t="s">
        <v>50</v>
      </c>
      <c r="G200" s="110" t="s">
        <v>24</v>
      </c>
      <c r="H200" s="111" t="s">
        <v>7</v>
      </c>
      <c r="I200" s="110" t="s">
        <v>56</v>
      </c>
      <c r="J200" s="114" t="s">
        <v>170</v>
      </c>
      <c r="K200" s="114">
        <v>0.14499999999999999</v>
      </c>
      <c r="L200" s="114" t="s">
        <v>424</v>
      </c>
      <c r="M200" s="114" t="b">
        <f t="shared" si="4"/>
        <v>0</v>
      </c>
      <c r="N200">
        <v>23</v>
      </c>
      <c r="O200">
        <v>810</v>
      </c>
      <c r="P200">
        <v>580</v>
      </c>
      <c r="Q200">
        <v>750</v>
      </c>
      <c r="R200">
        <v>16000</v>
      </c>
      <c r="S200">
        <v>750</v>
      </c>
      <c r="T200" s="152" t="s">
        <v>582</v>
      </c>
      <c r="U200" s="152" t="s">
        <v>582</v>
      </c>
      <c r="V200" s="152" t="s">
        <v>582</v>
      </c>
      <c r="W200" s="152" t="s">
        <v>582</v>
      </c>
      <c r="X200" s="152" t="s">
        <v>582</v>
      </c>
      <c r="Y200" s="152" t="s">
        <v>582</v>
      </c>
      <c r="Z200" s="147" t="s">
        <v>1254</v>
      </c>
      <c r="AA200" s="147"/>
      <c r="AB200" t="b">
        <v>0</v>
      </c>
    </row>
    <row r="201" spans="1:28" x14ac:dyDescent="0.2">
      <c r="A201" s="110" t="s">
        <v>24</v>
      </c>
      <c r="B201" s="110" t="s">
        <v>38</v>
      </c>
      <c r="C201" s="110" t="s">
        <v>1302</v>
      </c>
      <c r="D201" s="113">
        <v>45453</v>
      </c>
      <c r="E201" s="115">
        <v>15</v>
      </c>
      <c r="F201" s="110" t="s">
        <v>50</v>
      </c>
      <c r="G201" s="110" t="s">
        <v>24</v>
      </c>
      <c r="H201" s="111" t="s">
        <v>172</v>
      </c>
      <c r="I201" s="110" t="s">
        <v>87</v>
      </c>
      <c r="J201" s="114">
        <v>0.35</v>
      </c>
      <c r="K201" s="114">
        <v>0.35</v>
      </c>
      <c r="L201" s="114" t="s">
        <v>424</v>
      </c>
      <c r="M201" s="114" t="b">
        <f t="shared" si="4"/>
        <v>1</v>
      </c>
      <c r="N201" t="s">
        <v>582</v>
      </c>
      <c r="O201">
        <v>57000</v>
      </c>
      <c r="P201" t="s">
        <v>582</v>
      </c>
      <c r="Q201">
        <v>27000</v>
      </c>
      <c r="R201" t="s">
        <v>582</v>
      </c>
      <c r="S201">
        <v>27000</v>
      </c>
      <c r="T201" s="152" t="s">
        <v>582</v>
      </c>
      <c r="U201" s="152">
        <v>6.1403508771929822E-6</v>
      </c>
      <c r="V201" s="152" t="s">
        <v>582</v>
      </c>
      <c r="W201" s="152">
        <v>1.2962962962962962E-5</v>
      </c>
      <c r="X201" s="152" t="s">
        <v>582</v>
      </c>
      <c r="Y201" s="152">
        <v>1.2962962962962962E-5</v>
      </c>
      <c r="Z201" s="147" t="s">
        <v>1254</v>
      </c>
      <c r="AA201" s="147"/>
      <c r="AB201" t="b">
        <v>0</v>
      </c>
    </row>
    <row r="202" spans="1:28" x14ac:dyDescent="0.2">
      <c r="A202" s="110" t="s">
        <v>24</v>
      </c>
      <c r="B202" s="110" t="s">
        <v>38</v>
      </c>
      <c r="C202" s="110" t="s">
        <v>1302</v>
      </c>
      <c r="D202" s="113">
        <v>45453</v>
      </c>
      <c r="E202" s="115">
        <v>15</v>
      </c>
      <c r="F202" s="110" t="s">
        <v>50</v>
      </c>
      <c r="G202" s="110" t="s">
        <v>24</v>
      </c>
      <c r="H202" s="111" t="s">
        <v>9</v>
      </c>
      <c r="I202" s="110" t="s">
        <v>56</v>
      </c>
      <c r="J202" s="114">
        <v>7.85E-2</v>
      </c>
      <c r="K202" s="114">
        <v>7.85E-2</v>
      </c>
      <c r="L202" s="114" t="s">
        <v>424</v>
      </c>
      <c r="M202" s="114" t="b">
        <f t="shared" si="4"/>
        <v>1</v>
      </c>
      <c r="N202">
        <v>1000</v>
      </c>
      <c r="O202">
        <v>4300</v>
      </c>
      <c r="P202">
        <v>10000</v>
      </c>
      <c r="Q202">
        <v>1800</v>
      </c>
      <c r="R202">
        <v>280000</v>
      </c>
      <c r="S202">
        <v>1800</v>
      </c>
      <c r="T202" s="152">
        <v>7.8499999999999997E-5</v>
      </c>
      <c r="U202" s="152">
        <v>1.8255813953488371E-5</v>
      </c>
      <c r="V202" s="152">
        <v>7.8499999999999994E-6</v>
      </c>
      <c r="W202" s="152">
        <v>4.3611111111111109E-5</v>
      </c>
      <c r="X202" s="152">
        <v>2.8035714285714288E-7</v>
      </c>
      <c r="Y202" s="152">
        <v>4.3611111111111109E-5</v>
      </c>
      <c r="Z202" s="147" t="s">
        <v>1254</v>
      </c>
      <c r="AA202" s="147"/>
      <c r="AB202" t="b">
        <v>0</v>
      </c>
    </row>
    <row r="203" spans="1:28" x14ac:dyDescent="0.2">
      <c r="A203" s="110" t="s">
        <v>24</v>
      </c>
      <c r="B203" s="110" t="s">
        <v>38</v>
      </c>
      <c r="C203" s="110" t="s">
        <v>1302</v>
      </c>
      <c r="D203" s="113">
        <v>45453</v>
      </c>
      <c r="E203" s="115">
        <v>15</v>
      </c>
      <c r="F203" s="110" t="s">
        <v>50</v>
      </c>
      <c r="G203" s="110" t="s">
        <v>24</v>
      </c>
      <c r="H203" s="111" t="s">
        <v>11</v>
      </c>
      <c r="I203" s="110" t="s">
        <v>87</v>
      </c>
      <c r="J203" s="114" t="s">
        <v>76</v>
      </c>
      <c r="K203" s="114">
        <v>7.0800000000000002E-2</v>
      </c>
      <c r="L203" s="114" t="s">
        <v>424</v>
      </c>
      <c r="M203" s="114" t="b">
        <f t="shared" si="4"/>
        <v>0</v>
      </c>
      <c r="N203" t="s">
        <v>582</v>
      </c>
      <c r="O203">
        <v>88000</v>
      </c>
      <c r="P203" t="s">
        <v>582</v>
      </c>
      <c r="Q203">
        <v>28000</v>
      </c>
      <c r="R203" t="s">
        <v>582</v>
      </c>
      <c r="S203">
        <v>28000</v>
      </c>
      <c r="T203" s="152" t="s">
        <v>582</v>
      </c>
      <c r="U203" s="152" t="s">
        <v>582</v>
      </c>
      <c r="V203" s="152" t="s">
        <v>582</v>
      </c>
      <c r="W203" s="152" t="s">
        <v>582</v>
      </c>
      <c r="X203" s="152" t="s">
        <v>582</v>
      </c>
      <c r="Y203" s="152" t="s">
        <v>582</v>
      </c>
      <c r="Z203" s="147" t="s">
        <v>1254</v>
      </c>
      <c r="AA203" s="147"/>
      <c r="AB203" t="b">
        <v>0</v>
      </c>
    </row>
    <row r="204" spans="1:28" x14ac:dyDescent="0.2">
      <c r="A204" s="110" t="s">
        <v>24</v>
      </c>
      <c r="B204" s="110" t="s">
        <v>38</v>
      </c>
      <c r="C204" s="110" t="s">
        <v>1302</v>
      </c>
      <c r="D204" s="113">
        <v>45453</v>
      </c>
      <c r="E204" s="115">
        <v>15</v>
      </c>
      <c r="F204" s="110" t="s">
        <v>50</v>
      </c>
      <c r="G204" s="110" t="s">
        <v>24</v>
      </c>
      <c r="H204" s="111" t="s">
        <v>176</v>
      </c>
      <c r="I204" s="110" t="s">
        <v>87</v>
      </c>
      <c r="J204" s="114" t="s">
        <v>105</v>
      </c>
      <c r="K204" s="114">
        <v>3.5400000000000001E-2</v>
      </c>
      <c r="L204" s="114" t="s">
        <v>424</v>
      </c>
      <c r="M204" s="114" t="b">
        <f t="shared" si="4"/>
        <v>0</v>
      </c>
      <c r="N204" t="s">
        <v>582</v>
      </c>
      <c r="O204">
        <v>870000</v>
      </c>
      <c r="P204" t="s">
        <v>582</v>
      </c>
      <c r="Q204">
        <v>470000</v>
      </c>
      <c r="R204" t="s">
        <v>582</v>
      </c>
      <c r="S204">
        <v>470000</v>
      </c>
      <c r="T204" s="152" t="s">
        <v>582</v>
      </c>
      <c r="U204" s="152" t="s">
        <v>582</v>
      </c>
      <c r="V204" s="152" t="s">
        <v>582</v>
      </c>
      <c r="W204" s="152" t="s">
        <v>582</v>
      </c>
      <c r="X204" s="152" t="s">
        <v>582</v>
      </c>
      <c r="Y204" s="152" t="s">
        <v>582</v>
      </c>
      <c r="Z204" s="147" t="s">
        <v>1254</v>
      </c>
      <c r="AA204" s="147"/>
      <c r="AB204" t="b">
        <v>0</v>
      </c>
    </row>
    <row r="205" spans="1:28" x14ac:dyDescent="0.2">
      <c r="A205" s="110" t="s">
        <v>24</v>
      </c>
      <c r="B205" s="110" t="s">
        <v>38</v>
      </c>
      <c r="C205" s="110" t="s">
        <v>1302</v>
      </c>
      <c r="D205" s="113">
        <v>45453</v>
      </c>
      <c r="E205" s="115">
        <v>15</v>
      </c>
      <c r="F205" s="110" t="s">
        <v>50</v>
      </c>
      <c r="G205" s="110" t="s">
        <v>24</v>
      </c>
      <c r="H205" s="111" t="s">
        <v>180</v>
      </c>
      <c r="I205" s="110" t="s">
        <v>56</v>
      </c>
      <c r="J205" s="114" t="s">
        <v>125</v>
      </c>
      <c r="K205" s="114">
        <v>0.35399999999999998</v>
      </c>
      <c r="L205" s="114" t="s">
        <v>424</v>
      </c>
      <c r="M205" s="114" t="b">
        <f t="shared" si="4"/>
        <v>0</v>
      </c>
      <c r="N205">
        <v>26</v>
      </c>
      <c r="O205">
        <v>55</v>
      </c>
      <c r="P205">
        <v>320</v>
      </c>
      <c r="Q205">
        <v>54</v>
      </c>
      <c r="R205">
        <v>8900</v>
      </c>
      <c r="S205">
        <v>54</v>
      </c>
      <c r="T205" s="152" t="s">
        <v>582</v>
      </c>
      <c r="U205" s="152" t="s">
        <v>582</v>
      </c>
      <c r="V205" s="152" t="s">
        <v>582</v>
      </c>
      <c r="W205" s="152" t="s">
        <v>582</v>
      </c>
      <c r="X205" s="152" t="s">
        <v>582</v>
      </c>
      <c r="Y205" s="152" t="s">
        <v>582</v>
      </c>
      <c r="Z205" s="147" t="s">
        <v>1254</v>
      </c>
      <c r="AA205" s="147"/>
      <c r="AB205" t="b">
        <v>0</v>
      </c>
    </row>
    <row r="206" spans="1:28" x14ac:dyDescent="0.2">
      <c r="A206" s="110" t="s">
        <v>24</v>
      </c>
      <c r="B206" s="110" t="s">
        <v>38</v>
      </c>
      <c r="C206" s="110" t="s">
        <v>1302</v>
      </c>
      <c r="D206" s="113">
        <v>45453</v>
      </c>
      <c r="E206" s="115">
        <v>15</v>
      </c>
      <c r="F206" s="110" t="s">
        <v>50</v>
      </c>
      <c r="G206" s="110" t="s">
        <v>24</v>
      </c>
      <c r="H206" s="111" t="s">
        <v>184</v>
      </c>
      <c r="I206" s="110" t="s">
        <v>185</v>
      </c>
      <c r="J206" s="114">
        <v>4.4600000000000001E-2</v>
      </c>
      <c r="K206" s="114">
        <v>4.4600000000000001E-2</v>
      </c>
      <c r="L206" s="114" t="s">
        <v>424</v>
      </c>
      <c r="M206" s="114" t="b">
        <f t="shared" si="4"/>
        <v>1</v>
      </c>
      <c r="N206">
        <v>51</v>
      </c>
      <c r="O206" t="s">
        <v>582</v>
      </c>
      <c r="P206">
        <v>130</v>
      </c>
      <c r="Q206" t="s">
        <v>582</v>
      </c>
      <c r="R206">
        <v>3700</v>
      </c>
      <c r="S206" t="s">
        <v>582</v>
      </c>
      <c r="T206" s="152">
        <v>8.7450980392156862E-4</v>
      </c>
      <c r="U206" s="152" t="s">
        <v>582</v>
      </c>
      <c r="V206" s="152">
        <v>3.4307692307692311E-4</v>
      </c>
      <c r="W206" s="152" t="s">
        <v>582</v>
      </c>
      <c r="X206" s="152">
        <v>1.2054054054054054E-5</v>
      </c>
      <c r="Y206" s="152" t="s">
        <v>582</v>
      </c>
      <c r="Z206" s="147" t="s">
        <v>1254</v>
      </c>
      <c r="AA206" s="147"/>
      <c r="AB206" t="b">
        <v>0</v>
      </c>
    </row>
    <row r="207" spans="1:28" x14ac:dyDescent="0.2">
      <c r="A207" s="110" t="s">
        <v>24</v>
      </c>
      <c r="B207" s="110" t="s">
        <v>38</v>
      </c>
      <c r="C207" s="110" t="s">
        <v>1302</v>
      </c>
      <c r="D207" s="113">
        <v>45453</v>
      </c>
      <c r="E207" s="115">
        <v>15</v>
      </c>
      <c r="F207" s="110" t="s">
        <v>50</v>
      </c>
      <c r="G207" s="110" t="s">
        <v>24</v>
      </c>
      <c r="H207" s="111" t="s">
        <v>188</v>
      </c>
      <c r="I207" s="110" t="s">
        <v>87</v>
      </c>
      <c r="J207" s="114" t="s">
        <v>60</v>
      </c>
      <c r="K207" s="114">
        <v>0.14199999999999999</v>
      </c>
      <c r="L207" s="114" t="s">
        <v>424</v>
      </c>
      <c r="M207" s="114" t="b">
        <f t="shared" si="4"/>
        <v>0</v>
      </c>
      <c r="N207" t="s">
        <v>582</v>
      </c>
      <c r="O207">
        <v>130000</v>
      </c>
      <c r="P207" t="s">
        <v>582</v>
      </c>
      <c r="Q207">
        <v>69000</v>
      </c>
      <c r="R207" t="s">
        <v>582</v>
      </c>
      <c r="S207">
        <v>69000</v>
      </c>
      <c r="T207" s="152" t="s">
        <v>582</v>
      </c>
      <c r="U207" s="152" t="s">
        <v>582</v>
      </c>
      <c r="V207" s="152" t="s">
        <v>582</v>
      </c>
      <c r="W207" s="152" t="s">
        <v>582</v>
      </c>
      <c r="X207" s="152" t="s">
        <v>582</v>
      </c>
      <c r="Y207" s="152" t="s">
        <v>582</v>
      </c>
      <c r="Z207" s="147" t="s">
        <v>1254</v>
      </c>
      <c r="AA207" s="147"/>
      <c r="AB207" t="b">
        <v>0</v>
      </c>
    </row>
    <row r="208" spans="1:28" x14ac:dyDescent="0.2">
      <c r="A208" s="110" t="s">
        <v>24</v>
      </c>
      <c r="B208" s="110" t="s">
        <v>38</v>
      </c>
      <c r="C208" s="110" t="s">
        <v>1302</v>
      </c>
      <c r="D208" s="113">
        <v>45453</v>
      </c>
      <c r="E208" s="115">
        <v>15</v>
      </c>
      <c r="F208" s="110" t="s">
        <v>50</v>
      </c>
      <c r="G208" s="110" t="s">
        <v>24</v>
      </c>
      <c r="H208" s="111" t="s">
        <v>191</v>
      </c>
      <c r="I208" s="110" t="s">
        <v>87</v>
      </c>
      <c r="J208" s="114">
        <v>3.7</v>
      </c>
      <c r="K208" s="114">
        <v>3.7</v>
      </c>
      <c r="L208" s="114" t="s">
        <v>424</v>
      </c>
      <c r="M208" s="114" t="b">
        <f t="shared" si="4"/>
        <v>1</v>
      </c>
      <c r="N208" t="s">
        <v>582</v>
      </c>
      <c r="O208">
        <v>6900</v>
      </c>
      <c r="P208" t="s">
        <v>582</v>
      </c>
      <c r="Q208">
        <v>2900</v>
      </c>
      <c r="R208" t="s">
        <v>582</v>
      </c>
      <c r="S208">
        <v>2900</v>
      </c>
      <c r="T208" s="152" t="s">
        <v>582</v>
      </c>
      <c r="U208" s="152">
        <v>5.36231884057971E-4</v>
      </c>
      <c r="V208" s="152" t="s">
        <v>582</v>
      </c>
      <c r="W208" s="152">
        <v>1.2758620689655173E-3</v>
      </c>
      <c r="X208" s="152" t="s">
        <v>582</v>
      </c>
      <c r="Y208" s="152">
        <v>1.2758620689655173E-3</v>
      </c>
      <c r="Z208" s="147" t="s">
        <v>1254</v>
      </c>
      <c r="AA208" s="147"/>
      <c r="AB208" t="b">
        <v>0</v>
      </c>
    </row>
    <row r="209" spans="1:28" x14ac:dyDescent="0.2">
      <c r="A209" s="110" t="s">
        <v>24</v>
      </c>
      <c r="B209" s="110" t="s">
        <v>38</v>
      </c>
      <c r="C209" s="110" t="s">
        <v>1302</v>
      </c>
      <c r="D209" s="113">
        <v>45453</v>
      </c>
      <c r="E209" s="115">
        <v>15</v>
      </c>
      <c r="F209" s="110" t="s">
        <v>50</v>
      </c>
      <c r="G209" s="110" t="s">
        <v>24</v>
      </c>
      <c r="H209" s="111" t="s">
        <v>1</v>
      </c>
      <c r="I209" s="110" t="s">
        <v>87</v>
      </c>
      <c r="J209" s="114">
        <v>0.51200000000000001</v>
      </c>
      <c r="K209" s="114">
        <v>0.51200000000000001</v>
      </c>
      <c r="L209" s="114" t="s">
        <v>424</v>
      </c>
      <c r="M209" s="114" t="b">
        <f t="shared" si="4"/>
        <v>1</v>
      </c>
      <c r="N209" t="s">
        <v>582</v>
      </c>
      <c r="O209">
        <v>6900</v>
      </c>
      <c r="P209" t="s">
        <v>582</v>
      </c>
      <c r="Q209">
        <v>2900</v>
      </c>
      <c r="R209" t="s">
        <v>582</v>
      </c>
      <c r="S209">
        <v>2900</v>
      </c>
      <c r="T209" s="152" t="s">
        <v>582</v>
      </c>
      <c r="U209" s="152">
        <v>7.4202898550724636E-5</v>
      </c>
      <c r="V209" s="152" t="s">
        <v>582</v>
      </c>
      <c r="W209" s="152">
        <v>1.7655172413793104E-4</v>
      </c>
      <c r="X209" s="152" t="s">
        <v>582</v>
      </c>
      <c r="Y209" s="152">
        <v>1.7655172413793104E-4</v>
      </c>
      <c r="Z209" s="147" t="s">
        <v>1254</v>
      </c>
      <c r="AA209" s="147"/>
      <c r="AB209" t="b">
        <v>0</v>
      </c>
    </row>
    <row r="210" spans="1:28" x14ac:dyDescent="0.2">
      <c r="A210" s="110" t="s">
        <v>24</v>
      </c>
      <c r="B210" s="110" t="s">
        <v>38</v>
      </c>
      <c r="C210" s="110" t="s">
        <v>1302</v>
      </c>
      <c r="D210" s="113">
        <v>45453</v>
      </c>
      <c r="E210" s="115">
        <v>15</v>
      </c>
      <c r="F210" s="110" t="s">
        <v>50</v>
      </c>
      <c r="G210" s="110" t="s">
        <v>24</v>
      </c>
      <c r="H210" s="111" t="s">
        <v>196</v>
      </c>
      <c r="I210" s="110" t="s">
        <v>56</v>
      </c>
      <c r="J210" s="114" t="s">
        <v>105</v>
      </c>
      <c r="K210" s="114">
        <v>3.5400000000000001E-2</v>
      </c>
      <c r="L210" s="114" t="s">
        <v>424</v>
      </c>
      <c r="M210" s="114" t="b">
        <f t="shared" si="4"/>
        <v>0</v>
      </c>
      <c r="N210">
        <v>4.4000000000000004</v>
      </c>
      <c r="O210">
        <v>3100</v>
      </c>
      <c r="P210">
        <v>34</v>
      </c>
      <c r="Q210">
        <v>1000</v>
      </c>
      <c r="R210">
        <v>950</v>
      </c>
      <c r="S210">
        <v>1000</v>
      </c>
      <c r="T210" s="152" t="s">
        <v>582</v>
      </c>
      <c r="U210" s="152" t="s">
        <v>582</v>
      </c>
      <c r="V210" s="152" t="s">
        <v>582</v>
      </c>
      <c r="W210" s="152" t="s">
        <v>582</v>
      </c>
      <c r="X210" s="152" t="s">
        <v>582</v>
      </c>
      <c r="Y210" s="152" t="s">
        <v>582</v>
      </c>
      <c r="Z210" s="147" t="s">
        <v>1254</v>
      </c>
      <c r="AA210" s="147"/>
      <c r="AB210" t="b">
        <v>0</v>
      </c>
    </row>
    <row r="211" spans="1:28" x14ac:dyDescent="0.2">
      <c r="A211" s="110" t="s">
        <v>24</v>
      </c>
      <c r="B211" s="110" t="s">
        <v>38</v>
      </c>
      <c r="C211" s="110" t="s">
        <v>1302</v>
      </c>
      <c r="D211" s="113">
        <v>45453</v>
      </c>
      <c r="E211" s="115">
        <v>15</v>
      </c>
      <c r="F211" s="110" t="s">
        <v>50</v>
      </c>
      <c r="G211" s="110" t="s">
        <v>24</v>
      </c>
      <c r="H211" s="111" t="s">
        <v>200</v>
      </c>
      <c r="I211" s="110" t="s">
        <v>87</v>
      </c>
      <c r="J211" s="114">
        <v>1.121</v>
      </c>
      <c r="K211" s="114">
        <v>1.121</v>
      </c>
      <c r="L211" s="114" t="s">
        <v>424</v>
      </c>
      <c r="M211" s="114" t="b">
        <f t="shared" si="4"/>
        <v>1</v>
      </c>
      <c r="N211" t="s">
        <v>582</v>
      </c>
      <c r="O211">
        <v>25000</v>
      </c>
      <c r="P211" t="s">
        <v>582</v>
      </c>
      <c r="Q211">
        <v>20000</v>
      </c>
      <c r="R211" t="s">
        <v>582</v>
      </c>
      <c r="S211">
        <v>20000</v>
      </c>
      <c r="T211" s="152" t="s">
        <v>582</v>
      </c>
      <c r="U211" s="152">
        <v>4.4839999999999998E-5</v>
      </c>
      <c r="V211" s="152" t="s">
        <v>582</v>
      </c>
      <c r="W211" s="152">
        <v>5.605E-5</v>
      </c>
      <c r="X211" s="152" t="s">
        <v>582</v>
      </c>
      <c r="Y211" s="152">
        <v>5.605E-5</v>
      </c>
      <c r="Z211" s="147" t="s">
        <v>1254</v>
      </c>
      <c r="AA211" s="147"/>
      <c r="AB211" t="b">
        <v>0</v>
      </c>
    </row>
    <row r="212" spans="1:28" x14ac:dyDescent="0.2">
      <c r="A212" s="110" t="s">
        <v>24</v>
      </c>
      <c r="B212" s="110" t="s">
        <v>38</v>
      </c>
      <c r="C212" s="110" t="s">
        <v>1302</v>
      </c>
      <c r="D212" s="113">
        <v>45453</v>
      </c>
      <c r="E212" s="115">
        <v>15</v>
      </c>
      <c r="F212" s="110" t="s">
        <v>50</v>
      </c>
      <c r="G212" s="110" t="s">
        <v>24</v>
      </c>
      <c r="H212" s="111" t="s">
        <v>204</v>
      </c>
      <c r="I212" s="110" t="s">
        <v>205</v>
      </c>
      <c r="J212" s="114" t="s">
        <v>206</v>
      </c>
      <c r="L212" s="114" t="s">
        <v>424</v>
      </c>
      <c r="M212" s="114" t="b">
        <f t="shared" si="4"/>
        <v>0</v>
      </c>
      <c r="N212">
        <v>1.9</v>
      </c>
      <c r="O212">
        <v>310</v>
      </c>
      <c r="P212">
        <v>15</v>
      </c>
      <c r="Q212">
        <v>97</v>
      </c>
      <c r="R212">
        <v>420</v>
      </c>
      <c r="S212">
        <v>97</v>
      </c>
      <c r="T212" s="152" t="s">
        <v>582</v>
      </c>
      <c r="U212" s="152" t="s">
        <v>582</v>
      </c>
      <c r="V212" s="152" t="s">
        <v>582</v>
      </c>
      <c r="W212" s="152" t="s">
        <v>582</v>
      </c>
      <c r="X212" s="152" t="s">
        <v>582</v>
      </c>
      <c r="Y212" s="152" t="s">
        <v>582</v>
      </c>
      <c r="Z212" s="147"/>
      <c r="AA212" s="147"/>
      <c r="AB212" t="b">
        <v>0</v>
      </c>
    </row>
    <row r="213" spans="1:28" x14ac:dyDescent="0.2">
      <c r="A213" s="110" t="s">
        <v>24</v>
      </c>
      <c r="B213" s="110" t="s">
        <v>38</v>
      </c>
      <c r="C213" s="110" t="s">
        <v>1302</v>
      </c>
      <c r="D213" s="113">
        <v>45453</v>
      </c>
      <c r="E213" s="115">
        <v>15</v>
      </c>
      <c r="F213" s="110" t="s">
        <v>50</v>
      </c>
      <c r="G213" s="110" t="s">
        <v>24</v>
      </c>
      <c r="H213" s="111" t="s">
        <v>207</v>
      </c>
      <c r="I213" s="110" t="s">
        <v>208</v>
      </c>
      <c r="J213" s="114" t="s">
        <v>206</v>
      </c>
      <c r="L213" s="114" t="s">
        <v>424</v>
      </c>
      <c r="M213" s="114" t="b">
        <f t="shared" si="4"/>
        <v>0</v>
      </c>
      <c r="N213" t="s">
        <v>582</v>
      </c>
      <c r="O213">
        <v>220000</v>
      </c>
      <c r="P213" t="s">
        <v>582</v>
      </c>
      <c r="Q213">
        <v>69000</v>
      </c>
      <c r="R213" t="s">
        <v>582</v>
      </c>
      <c r="S213">
        <v>69000</v>
      </c>
      <c r="T213" s="152" t="s">
        <v>582</v>
      </c>
      <c r="U213" s="152" t="s">
        <v>582</v>
      </c>
      <c r="V213" s="152" t="s">
        <v>582</v>
      </c>
      <c r="W213" s="152" t="s">
        <v>582</v>
      </c>
      <c r="X213" s="152" t="s">
        <v>582</v>
      </c>
      <c r="Y213" s="152" t="s">
        <v>582</v>
      </c>
      <c r="Z213" s="147" t="s">
        <v>1254</v>
      </c>
      <c r="AA213" s="147"/>
      <c r="AB213" t="b">
        <v>0</v>
      </c>
    </row>
    <row r="214" spans="1:28" x14ac:dyDescent="0.2">
      <c r="A214" s="110" t="s">
        <v>24</v>
      </c>
      <c r="B214" s="110" t="s">
        <v>38</v>
      </c>
      <c r="C214" s="110" t="s">
        <v>1302</v>
      </c>
      <c r="D214" s="113">
        <v>45453</v>
      </c>
      <c r="E214" s="115">
        <v>15</v>
      </c>
      <c r="F214" s="110" t="s">
        <v>50</v>
      </c>
      <c r="G214" s="110" t="s">
        <v>24</v>
      </c>
      <c r="H214" s="111" t="s">
        <v>209</v>
      </c>
      <c r="I214" s="110" t="s">
        <v>208</v>
      </c>
      <c r="J214" s="114" t="s">
        <v>206</v>
      </c>
      <c r="L214" s="114" t="s">
        <v>424</v>
      </c>
      <c r="M214" s="114" t="b">
        <f t="shared" si="4"/>
        <v>0</v>
      </c>
      <c r="N214">
        <v>9000</v>
      </c>
      <c r="O214">
        <v>1100</v>
      </c>
      <c r="P214">
        <v>220000</v>
      </c>
      <c r="Q214">
        <v>350</v>
      </c>
      <c r="R214">
        <v>6200000</v>
      </c>
      <c r="S214">
        <v>350</v>
      </c>
      <c r="T214" s="152" t="s">
        <v>582</v>
      </c>
      <c r="U214" s="152" t="s">
        <v>582</v>
      </c>
      <c r="V214" s="152" t="s">
        <v>582</v>
      </c>
      <c r="W214" s="152" t="s">
        <v>582</v>
      </c>
      <c r="X214" s="152" t="s">
        <v>582</v>
      </c>
      <c r="Y214" s="152" t="s">
        <v>582</v>
      </c>
      <c r="Z214" s="147" t="s">
        <v>1254</v>
      </c>
      <c r="AA214" s="147"/>
      <c r="AB214" t="b">
        <v>0</v>
      </c>
    </row>
    <row r="215" spans="1:28" x14ac:dyDescent="0.2">
      <c r="A215" s="110" t="s">
        <v>24</v>
      </c>
      <c r="B215" s="110" t="s">
        <v>38</v>
      </c>
      <c r="C215" s="110" t="s">
        <v>1302</v>
      </c>
      <c r="D215" s="113">
        <v>45453</v>
      </c>
      <c r="E215" s="115">
        <v>15</v>
      </c>
      <c r="F215" s="110" t="s">
        <v>50</v>
      </c>
      <c r="G215" s="110" t="s">
        <v>24</v>
      </c>
      <c r="H215" s="111" t="s">
        <v>210</v>
      </c>
      <c r="I215" s="110" t="s">
        <v>208</v>
      </c>
      <c r="J215" s="114" t="s">
        <v>206</v>
      </c>
      <c r="L215" s="114" t="s">
        <v>424</v>
      </c>
      <c r="M215" s="114" t="b">
        <f t="shared" si="4"/>
        <v>0</v>
      </c>
      <c r="N215" t="s">
        <v>582</v>
      </c>
      <c r="O215">
        <v>1700000</v>
      </c>
      <c r="P215" t="s">
        <v>582</v>
      </c>
      <c r="Q215">
        <v>530000</v>
      </c>
      <c r="R215" t="s">
        <v>582</v>
      </c>
      <c r="S215">
        <v>530000</v>
      </c>
      <c r="T215" s="152" t="s">
        <v>582</v>
      </c>
      <c r="U215" s="152" t="s">
        <v>582</v>
      </c>
      <c r="V215" s="152" t="s">
        <v>582</v>
      </c>
      <c r="W215" s="152" t="s">
        <v>582</v>
      </c>
      <c r="X215" s="152" t="s">
        <v>582</v>
      </c>
      <c r="Y215" s="152" t="s">
        <v>582</v>
      </c>
      <c r="Z215" s="147" t="s">
        <v>1254</v>
      </c>
      <c r="AA215" s="147"/>
      <c r="AB215" t="b">
        <v>0</v>
      </c>
    </row>
    <row r="216" spans="1:28" x14ac:dyDescent="0.2">
      <c r="A216" s="110" t="s">
        <v>24</v>
      </c>
      <c r="B216" s="110" t="s">
        <v>38</v>
      </c>
      <c r="C216" s="110" t="s">
        <v>1302</v>
      </c>
      <c r="D216" s="113">
        <v>45453</v>
      </c>
      <c r="E216" s="115">
        <v>15</v>
      </c>
      <c r="F216" s="110" t="s">
        <v>50</v>
      </c>
      <c r="G216" s="110" t="s">
        <v>24</v>
      </c>
      <c r="H216" s="111" t="s">
        <v>211</v>
      </c>
      <c r="I216" s="110" t="s">
        <v>212</v>
      </c>
      <c r="J216" s="114" t="s">
        <v>206</v>
      </c>
      <c r="L216" s="114" t="s">
        <v>424</v>
      </c>
      <c r="M216" s="114" t="b">
        <f t="shared" si="4"/>
        <v>0</v>
      </c>
      <c r="N216" t="s">
        <v>582</v>
      </c>
      <c r="O216">
        <v>530</v>
      </c>
      <c r="P216" t="s">
        <v>582</v>
      </c>
      <c r="Q216">
        <v>270</v>
      </c>
      <c r="R216" t="s">
        <v>582</v>
      </c>
      <c r="S216">
        <v>740</v>
      </c>
      <c r="T216" s="152" t="s">
        <v>582</v>
      </c>
      <c r="U216" s="152" t="s">
        <v>582</v>
      </c>
      <c r="V216" s="152" t="s">
        <v>582</v>
      </c>
      <c r="W216" s="152" t="s">
        <v>582</v>
      </c>
      <c r="X216" s="152" t="s">
        <v>582</v>
      </c>
      <c r="Y216" s="152" t="s">
        <v>582</v>
      </c>
      <c r="Z216" s="147" t="s">
        <v>1254</v>
      </c>
      <c r="AA216" s="147"/>
      <c r="AB216" t="b">
        <v>0</v>
      </c>
    </row>
    <row r="217" spans="1:28" x14ac:dyDescent="0.2">
      <c r="A217" s="110" t="s">
        <v>24</v>
      </c>
      <c r="B217" s="110" t="s">
        <v>38</v>
      </c>
      <c r="C217" s="110" t="s">
        <v>1302</v>
      </c>
      <c r="D217" s="113">
        <v>45453</v>
      </c>
      <c r="E217" s="115">
        <v>15</v>
      </c>
      <c r="F217" s="110" t="s">
        <v>50</v>
      </c>
      <c r="G217" s="110" t="s">
        <v>24</v>
      </c>
      <c r="H217" s="111" t="s">
        <v>213</v>
      </c>
      <c r="I217" s="110" t="s">
        <v>208</v>
      </c>
      <c r="J217" s="114" t="s">
        <v>206</v>
      </c>
      <c r="L217" s="114" t="s">
        <v>424</v>
      </c>
      <c r="M217" s="114" t="b">
        <f t="shared" si="4"/>
        <v>0</v>
      </c>
      <c r="N217" t="s">
        <v>582</v>
      </c>
      <c r="O217">
        <v>350</v>
      </c>
      <c r="P217" t="s">
        <v>582</v>
      </c>
      <c r="Q217">
        <v>110</v>
      </c>
      <c r="R217" t="s">
        <v>582</v>
      </c>
      <c r="S217">
        <v>110</v>
      </c>
      <c r="T217" s="152" t="s">
        <v>582</v>
      </c>
      <c r="U217" s="152" t="s">
        <v>582</v>
      </c>
      <c r="V217" s="152" t="s">
        <v>582</v>
      </c>
      <c r="W217" s="152" t="s">
        <v>582</v>
      </c>
      <c r="X217" s="152" t="s">
        <v>582</v>
      </c>
      <c r="Y217" s="152" t="s">
        <v>582</v>
      </c>
      <c r="Z217" s="147" t="s">
        <v>1254</v>
      </c>
      <c r="AA217" s="147"/>
      <c r="AB217" t="b">
        <v>0</v>
      </c>
    </row>
    <row r="218" spans="1:28" x14ac:dyDescent="0.2">
      <c r="A218" s="110" t="s">
        <v>24</v>
      </c>
      <c r="B218" s="110" t="s">
        <v>38</v>
      </c>
      <c r="C218" s="110" t="s">
        <v>1302</v>
      </c>
      <c r="D218" s="113">
        <v>45453</v>
      </c>
      <c r="E218" s="115">
        <v>15</v>
      </c>
      <c r="F218" s="110" t="s">
        <v>50</v>
      </c>
      <c r="G218" s="110" t="s">
        <v>24</v>
      </c>
      <c r="H218" s="111" t="s">
        <v>214</v>
      </c>
      <c r="I218" s="110" t="s">
        <v>208</v>
      </c>
      <c r="J218" s="114" t="s">
        <v>206</v>
      </c>
      <c r="L218" s="114" t="s">
        <v>424</v>
      </c>
      <c r="M218" s="114" t="b">
        <f t="shared" si="4"/>
        <v>0</v>
      </c>
      <c r="N218" t="s">
        <v>582</v>
      </c>
      <c r="O218">
        <v>5800</v>
      </c>
      <c r="P218" t="s">
        <v>582</v>
      </c>
      <c r="Q218">
        <v>1800</v>
      </c>
      <c r="R218" t="s">
        <v>582</v>
      </c>
      <c r="S218">
        <v>1800</v>
      </c>
      <c r="T218" s="152" t="s">
        <v>582</v>
      </c>
      <c r="U218" s="152" t="s">
        <v>582</v>
      </c>
      <c r="V218" s="152" t="s">
        <v>582</v>
      </c>
      <c r="W218" s="152" t="s">
        <v>582</v>
      </c>
      <c r="X218" s="152" t="s">
        <v>582</v>
      </c>
      <c r="Y218" s="152" t="s">
        <v>582</v>
      </c>
      <c r="Z218" s="147" t="s">
        <v>1254</v>
      </c>
      <c r="AA218" s="147"/>
      <c r="AB218" t="b">
        <v>0</v>
      </c>
    </row>
    <row r="219" spans="1:28" x14ac:dyDescent="0.2">
      <c r="A219" s="110" t="s">
        <v>24</v>
      </c>
      <c r="B219" s="110" t="s">
        <v>38</v>
      </c>
      <c r="C219" s="110" t="s">
        <v>1302</v>
      </c>
      <c r="D219" s="113">
        <v>45453</v>
      </c>
      <c r="E219" s="115">
        <v>15</v>
      </c>
      <c r="F219" s="110" t="s">
        <v>50</v>
      </c>
      <c r="G219" s="110" t="s">
        <v>24</v>
      </c>
      <c r="H219" s="111" t="s">
        <v>216</v>
      </c>
      <c r="I219" s="110" t="s">
        <v>56</v>
      </c>
      <c r="J219" s="114" t="s">
        <v>206</v>
      </c>
      <c r="L219" s="114" t="s">
        <v>424</v>
      </c>
      <c r="M219" s="114" t="b">
        <f t="shared" si="4"/>
        <v>0</v>
      </c>
      <c r="N219">
        <v>0.74</v>
      </c>
      <c r="O219">
        <v>11</v>
      </c>
      <c r="P219">
        <v>8.4</v>
      </c>
      <c r="Q219">
        <v>4.9000000000000004</v>
      </c>
      <c r="R219">
        <v>230</v>
      </c>
      <c r="S219">
        <v>4.9000000000000004</v>
      </c>
      <c r="T219" s="152" t="s">
        <v>582</v>
      </c>
      <c r="U219" s="152" t="s">
        <v>582</v>
      </c>
      <c r="V219" s="152" t="s">
        <v>582</v>
      </c>
      <c r="W219" s="152" t="s">
        <v>582</v>
      </c>
      <c r="X219" s="152" t="s">
        <v>582</v>
      </c>
      <c r="Y219" s="152" t="s">
        <v>582</v>
      </c>
      <c r="Z219" s="147" t="s">
        <v>1254</v>
      </c>
      <c r="AA219" s="147"/>
      <c r="AB219" t="b">
        <v>0</v>
      </c>
    </row>
    <row r="220" spans="1:28" x14ac:dyDescent="0.2">
      <c r="A220" s="110" t="s">
        <v>24</v>
      </c>
      <c r="B220" s="110" t="s">
        <v>38</v>
      </c>
      <c r="C220" s="110" t="s">
        <v>1302</v>
      </c>
      <c r="D220" s="113">
        <v>45453</v>
      </c>
      <c r="E220" s="115">
        <v>15</v>
      </c>
      <c r="F220" s="110" t="s">
        <v>50</v>
      </c>
      <c r="G220" s="110" t="s">
        <v>24</v>
      </c>
      <c r="H220" s="111" t="s">
        <v>4</v>
      </c>
      <c r="I220" s="110" t="s">
        <v>87</v>
      </c>
      <c r="J220" s="114" t="s">
        <v>220</v>
      </c>
      <c r="K220" s="114">
        <v>0.17599999999999999</v>
      </c>
      <c r="L220" s="114" t="s">
        <v>424</v>
      </c>
      <c r="M220" s="114" t="b">
        <f t="shared" si="4"/>
        <v>0</v>
      </c>
      <c r="N220" t="s">
        <v>582</v>
      </c>
      <c r="O220">
        <v>70000</v>
      </c>
      <c r="P220" t="s">
        <v>582</v>
      </c>
      <c r="Q220">
        <v>21000</v>
      </c>
      <c r="R220" t="s">
        <v>582</v>
      </c>
      <c r="S220">
        <v>21000</v>
      </c>
      <c r="T220" s="152" t="s">
        <v>582</v>
      </c>
      <c r="U220" s="152" t="s">
        <v>582</v>
      </c>
      <c r="V220" s="152" t="s">
        <v>582</v>
      </c>
      <c r="W220" s="152" t="s">
        <v>582</v>
      </c>
      <c r="X220" s="152" t="s">
        <v>582</v>
      </c>
      <c r="Y220" s="152" t="s">
        <v>582</v>
      </c>
      <c r="Z220" s="147" t="s">
        <v>1254</v>
      </c>
      <c r="AA220" s="147"/>
      <c r="AB220" t="b">
        <v>0</v>
      </c>
    </row>
    <row r="221" spans="1:28" x14ac:dyDescent="0.2">
      <c r="A221" s="110" t="s">
        <v>24</v>
      </c>
      <c r="B221" s="110" t="s">
        <v>38</v>
      </c>
      <c r="C221" s="110" t="s">
        <v>1302</v>
      </c>
      <c r="D221" s="113">
        <v>45453</v>
      </c>
      <c r="E221" s="115">
        <v>15</v>
      </c>
      <c r="F221" s="110" t="s">
        <v>50</v>
      </c>
      <c r="G221" s="110" t="s">
        <v>24</v>
      </c>
      <c r="H221" s="111" t="s">
        <v>223</v>
      </c>
      <c r="I221" s="110" t="s">
        <v>87</v>
      </c>
      <c r="J221" s="114" t="s">
        <v>227</v>
      </c>
      <c r="K221" s="114">
        <v>0.10299999999999999</v>
      </c>
      <c r="L221" s="114" t="s">
        <v>424</v>
      </c>
      <c r="M221" s="114" t="b">
        <f t="shared" si="4"/>
        <v>0</v>
      </c>
      <c r="N221" t="s">
        <v>582</v>
      </c>
      <c r="O221">
        <v>350000</v>
      </c>
      <c r="P221" t="s">
        <v>582</v>
      </c>
      <c r="Q221">
        <v>110000</v>
      </c>
      <c r="R221" t="s">
        <v>582</v>
      </c>
      <c r="S221">
        <v>110000</v>
      </c>
      <c r="T221" s="152" t="s">
        <v>582</v>
      </c>
      <c r="U221" s="152" t="s">
        <v>582</v>
      </c>
      <c r="V221" s="152" t="s">
        <v>582</v>
      </c>
      <c r="W221" s="152" t="s">
        <v>582</v>
      </c>
      <c r="X221" s="152" t="s">
        <v>582</v>
      </c>
      <c r="Y221" s="152" t="s">
        <v>582</v>
      </c>
      <c r="Z221" s="147" t="s">
        <v>1254</v>
      </c>
      <c r="AA221" s="147"/>
      <c r="AB221" t="b">
        <v>0</v>
      </c>
    </row>
    <row r="222" spans="1:28" x14ac:dyDescent="0.2">
      <c r="A222" s="110" t="s">
        <v>24</v>
      </c>
      <c r="B222" s="110" t="s">
        <v>38</v>
      </c>
      <c r="C222" s="110" t="s">
        <v>1302</v>
      </c>
      <c r="D222" s="113">
        <v>45453</v>
      </c>
      <c r="E222" s="115">
        <v>15</v>
      </c>
      <c r="F222" s="110" t="s">
        <v>50</v>
      </c>
      <c r="G222" s="110" t="s">
        <v>24</v>
      </c>
      <c r="H222" s="111" t="s">
        <v>231</v>
      </c>
      <c r="I222" s="110" t="s">
        <v>56</v>
      </c>
      <c r="J222" s="114" t="s">
        <v>227</v>
      </c>
      <c r="K222" s="114">
        <v>0.10299999999999999</v>
      </c>
      <c r="L222" s="114" t="s">
        <v>424</v>
      </c>
      <c r="M222" s="114" t="b">
        <f t="shared" si="4"/>
        <v>0</v>
      </c>
      <c r="N222">
        <v>21</v>
      </c>
      <c r="O222" t="s">
        <v>582</v>
      </c>
      <c r="P222">
        <v>170</v>
      </c>
      <c r="Q222" t="s">
        <v>582</v>
      </c>
      <c r="R222">
        <v>4800</v>
      </c>
      <c r="S222" t="s">
        <v>582</v>
      </c>
      <c r="T222" s="152" t="s">
        <v>582</v>
      </c>
      <c r="U222" s="152" t="s">
        <v>582</v>
      </c>
      <c r="V222" s="152" t="s">
        <v>582</v>
      </c>
      <c r="W222" s="152" t="s">
        <v>582</v>
      </c>
      <c r="X222" s="152" t="s">
        <v>582</v>
      </c>
      <c r="Y222" s="152" t="s">
        <v>582</v>
      </c>
      <c r="Z222" s="147" t="s">
        <v>1254</v>
      </c>
      <c r="AA222" s="147"/>
      <c r="AB222" t="b">
        <v>0</v>
      </c>
    </row>
    <row r="223" spans="1:28" x14ac:dyDescent="0.2">
      <c r="A223" s="110" t="s">
        <v>24</v>
      </c>
      <c r="B223" s="110" t="s">
        <v>38</v>
      </c>
      <c r="C223" s="110" t="s">
        <v>1302</v>
      </c>
      <c r="D223" s="113">
        <v>45453</v>
      </c>
      <c r="E223" s="115">
        <v>15</v>
      </c>
      <c r="F223" s="110" t="s">
        <v>50</v>
      </c>
      <c r="G223" s="110" t="s">
        <v>24</v>
      </c>
      <c r="H223" s="111" t="s">
        <v>234</v>
      </c>
      <c r="I223" s="110" t="s">
        <v>205</v>
      </c>
      <c r="J223" s="114" t="s">
        <v>227</v>
      </c>
      <c r="K223" s="114">
        <v>0.10299999999999999</v>
      </c>
      <c r="L223" s="114" t="s">
        <v>424</v>
      </c>
      <c r="M223" s="114" t="b">
        <f t="shared" si="4"/>
        <v>0</v>
      </c>
      <c r="N223">
        <v>2.1</v>
      </c>
      <c r="O223">
        <v>220</v>
      </c>
      <c r="P223">
        <v>17</v>
      </c>
      <c r="Q223">
        <v>74</v>
      </c>
      <c r="R223">
        <v>490</v>
      </c>
      <c r="S223">
        <v>74</v>
      </c>
      <c r="T223" s="152" t="s">
        <v>582</v>
      </c>
      <c r="U223" s="152" t="s">
        <v>582</v>
      </c>
      <c r="V223" s="152" t="s">
        <v>582</v>
      </c>
      <c r="W223" s="152" t="s">
        <v>582</v>
      </c>
      <c r="X223" s="152" t="s">
        <v>582</v>
      </c>
      <c r="Y223" s="152" t="s">
        <v>582</v>
      </c>
      <c r="Z223" s="147" t="s">
        <v>1254</v>
      </c>
      <c r="AA223" s="147"/>
      <c r="AB223" t="b">
        <v>0</v>
      </c>
    </row>
    <row r="224" spans="1:28" x14ac:dyDescent="0.2">
      <c r="A224" s="110" t="s">
        <v>24</v>
      </c>
      <c r="B224" s="110" t="s">
        <v>38</v>
      </c>
      <c r="C224" s="110" t="s">
        <v>1302</v>
      </c>
      <c r="D224" s="113">
        <v>45453</v>
      </c>
      <c r="E224" s="115">
        <v>15</v>
      </c>
      <c r="F224" s="110" t="s">
        <v>50</v>
      </c>
      <c r="G224" s="110" t="s">
        <v>24</v>
      </c>
      <c r="H224" s="111" t="s">
        <v>238</v>
      </c>
      <c r="I224" s="110" t="s">
        <v>205</v>
      </c>
      <c r="J224" s="114" t="s">
        <v>240</v>
      </c>
      <c r="K224" s="114">
        <v>0.114</v>
      </c>
      <c r="L224" s="114" t="s">
        <v>424</v>
      </c>
      <c r="M224" s="114" t="b">
        <f t="shared" si="4"/>
        <v>0</v>
      </c>
      <c r="N224">
        <v>21</v>
      </c>
      <c r="O224" t="s">
        <v>582</v>
      </c>
      <c r="P224">
        <v>170</v>
      </c>
      <c r="Q224" t="s">
        <v>582</v>
      </c>
      <c r="R224">
        <v>4900</v>
      </c>
      <c r="S224" t="s">
        <v>582</v>
      </c>
      <c r="T224" s="152" t="s">
        <v>582</v>
      </c>
      <c r="U224" s="152" t="s">
        <v>582</v>
      </c>
      <c r="V224" s="152" t="s">
        <v>582</v>
      </c>
      <c r="W224" s="152" t="s">
        <v>582</v>
      </c>
      <c r="X224" s="152" t="s">
        <v>582</v>
      </c>
      <c r="Y224" s="152" t="s">
        <v>582</v>
      </c>
      <c r="Z224" s="147" t="s">
        <v>1254</v>
      </c>
      <c r="AA224" s="147"/>
      <c r="AB224" t="b">
        <v>0</v>
      </c>
    </row>
    <row r="225" spans="1:28" x14ac:dyDescent="0.2">
      <c r="A225" s="110" t="s">
        <v>24</v>
      </c>
      <c r="B225" s="110" t="s">
        <v>38</v>
      </c>
      <c r="C225" s="110" t="s">
        <v>1302</v>
      </c>
      <c r="D225" s="113">
        <v>45453</v>
      </c>
      <c r="E225" s="115">
        <v>15</v>
      </c>
      <c r="F225" s="110" t="s">
        <v>50</v>
      </c>
      <c r="G225" s="110" t="s">
        <v>24</v>
      </c>
      <c r="H225" s="111" t="s">
        <v>242</v>
      </c>
      <c r="I225" s="110" t="s">
        <v>205</v>
      </c>
      <c r="J225" s="114" t="s">
        <v>227</v>
      </c>
      <c r="K225" s="114">
        <v>0.10299999999999999</v>
      </c>
      <c r="L225" s="114" t="s">
        <v>424</v>
      </c>
      <c r="M225" s="114" t="b">
        <f t="shared" si="4"/>
        <v>0</v>
      </c>
      <c r="N225">
        <v>210</v>
      </c>
      <c r="O225" t="s">
        <v>582</v>
      </c>
      <c r="P225">
        <v>1700</v>
      </c>
      <c r="Q225" t="s">
        <v>582</v>
      </c>
      <c r="R225">
        <v>49000</v>
      </c>
      <c r="S225" t="s">
        <v>582</v>
      </c>
      <c r="T225" s="152" t="s">
        <v>582</v>
      </c>
      <c r="U225" s="152" t="s">
        <v>582</v>
      </c>
      <c r="V225" s="152" t="s">
        <v>582</v>
      </c>
      <c r="W225" s="152" t="s">
        <v>582</v>
      </c>
      <c r="X225" s="152" t="s">
        <v>582</v>
      </c>
      <c r="Y225" s="152" t="s">
        <v>582</v>
      </c>
      <c r="Z225" s="147" t="s">
        <v>1254</v>
      </c>
      <c r="AA225" s="147"/>
      <c r="AB225" t="b">
        <v>0</v>
      </c>
    </row>
    <row r="226" spans="1:28" x14ac:dyDescent="0.2">
      <c r="A226" s="110" t="s">
        <v>24</v>
      </c>
      <c r="B226" s="110" t="s">
        <v>38</v>
      </c>
      <c r="C226" s="110" t="s">
        <v>1302</v>
      </c>
      <c r="D226" s="113">
        <v>45453</v>
      </c>
      <c r="E226" s="115">
        <v>15</v>
      </c>
      <c r="F226" s="110" t="s">
        <v>50</v>
      </c>
      <c r="G226" s="110" t="s">
        <v>24</v>
      </c>
      <c r="H226" s="111" t="s">
        <v>8</v>
      </c>
      <c r="I226" s="110" t="s">
        <v>205</v>
      </c>
      <c r="J226" s="114">
        <v>0.30399999999999999</v>
      </c>
      <c r="K226" s="114">
        <v>0.30399999999999999</v>
      </c>
      <c r="L226" s="114" t="s">
        <v>424</v>
      </c>
      <c r="M226" s="114" t="b">
        <f t="shared" si="4"/>
        <v>1</v>
      </c>
      <c r="N226">
        <v>290</v>
      </c>
      <c r="O226" t="s">
        <v>582</v>
      </c>
      <c r="P226">
        <v>2400</v>
      </c>
      <c r="Q226" t="s">
        <v>582</v>
      </c>
      <c r="R226">
        <v>67000</v>
      </c>
      <c r="S226" t="s">
        <v>582</v>
      </c>
      <c r="T226" s="152">
        <v>1.0482758620689655E-3</v>
      </c>
      <c r="U226" s="152" t="s">
        <v>582</v>
      </c>
      <c r="V226" s="152">
        <v>1.2666666666666666E-4</v>
      </c>
      <c r="W226" s="152" t="s">
        <v>582</v>
      </c>
      <c r="X226" s="152">
        <v>4.537313432835821E-6</v>
      </c>
      <c r="Y226" s="152" t="s">
        <v>582</v>
      </c>
      <c r="Z226" s="147" t="s">
        <v>1254</v>
      </c>
      <c r="AA226" s="147"/>
      <c r="AB226" t="b">
        <v>0</v>
      </c>
    </row>
    <row r="227" spans="1:28" x14ac:dyDescent="0.2">
      <c r="A227" s="110" t="s">
        <v>24</v>
      </c>
      <c r="B227" s="110" t="s">
        <v>38</v>
      </c>
      <c r="C227" s="110" t="s">
        <v>1302</v>
      </c>
      <c r="D227" s="113">
        <v>45453</v>
      </c>
      <c r="E227" s="115">
        <v>15</v>
      </c>
      <c r="F227" s="110" t="s">
        <v>50</v>
      </c>
      <c r="G227" s="110" t="s">
        <v>24</v>
      </c>
      <c r="H227" s="111" t="s">
        <v>249</v>
      </c>
      <c r="I227" s="110" t="s">
        <v>205</v>
      </c>
      <c r="J227" s="114" t="s">
        <v>227</v>
      </c>
      <c r="K227" s="114">
        <v>0.10299999999999999</v>
      </c>
      <c r="L227" s="114" t="s">
        <v>424</v>
      </c>
      <c r="M227" s="114" t="b">
        <f t="shared" si="4"/>
        <v>0</v>
      </c>
      <c r="N227">
        <v>2.1</v>
      </c>
      <c r="O227" t="s">
        <v>582</v>
      </c>
      <c r="P227">
        <v>17</v>
      </c>
      <c r="Q227" t="s">
        <v>582</v>
      </c>
      <c r="R227">
        <v>490</v>
      </c>
      <c r="S227" t="s">
        <v>582</v>
      </c>
      <c r="T227" s="152" t="s">
        <v>582</v>
      </c>
      <c r="U227" s="152" t="s">
        <v>582</v>
      </c>
      <c r="V227" s="152" t="s">
        <v>582</v>
      </c>
      <c r="W227" s="152" t="s">
        <v>582</v>
      </c>
      <c r="X227" s="152" t="s">
        <v>582</v>
      </c>
      <c r="Y227" s="152" t="s">
        <v>582</v>
      </c>
      <c r="Z227" s="147" t="s">
        <v>1254</v>
      </c>
      <c r="AA227" s="147"/>
      <c r="AB227" t="b">
        <v>0</v>
      </c>
    </row>
    <row r="228" spans="1:28" x14ac:dyDescent="0.2">
      <c r="A228" s="110" t="s">
        <v>24</v>
      </c>
      <c r="B228" s="110" t="s">
        <v>38</v>
      </c>
      <c r="C228" s="110" t="s">
        <v>1302</v>
      </c>
      <c r="D228" s="113">
        <v>45453</v>
      </c>
      <c r="E228" s="115">
        <v>15</v>
      </c>
      <c r="F228" s="110" t="s">
        <v>50</v>
      </c>
      <c r="G228" s="110" t="s">
        <v>24</v>
      </c>
      <c r="H228" s="111" t="s">
        <v>10</v>
      </c>
      <c r="I228" s="110" t="s">
        <v>208</v>
      </c>
      <c r="J228" s="114">
        <v>0.313</v>
      </c>
      <c r="K228" s="114">
        <v>0.313</v>
      </c>
      <c r="L228" s="114" t="s">
        <v>424</v>
      </c>
      <c r="M228" s="114" t="b">
        <f t="shared" si="4"/>
        <v>1</v>
      </c>
      <c r="N228" t="s">
        <v>582</v>
      </c>
      <c r="O228">
        <v>30000</v>
      </c>
      <c r="P228" t="s">
        <v>582</v>
      </c>
      <c r="Q228">
        <v>10000</v>
      </c>
      <c r="R228" t="s">
        <v>582</v>
      </c>
      <c r="S228">
        <v>10000</v>
      </c>
      <c r="T228" s="152" t="s">
        <v>582</v>
      </c>
      <c r="U228" s="152">
        <v>1.0433333333333334E-5</v>
      </c>
      <c r="V228" s="152" t="s">
        <v>582</v>
      </c>
      <c r="W228" s="152">
        <v>3.1300000000000002E-5</v>
      </c>
      <c r="X228" s="152" t="s">
        <v>582</v>
      </c>
      <c r="Y228" s="152">
        <v>3.1300000000000002E-5</v>
      </c>
      <c r="Z228" s="147" t="s">
        <v>1254</v>
      </c>
      <c r="AA228" s="147"/>
      <c r="AB228" t="b">
        <v>0</v>
      </c>
    </row>
    <row r="229" spans="1:28" x14ac:dyDescent="0.2">
      <c r="A229" s="110" t="s">
        <v>24</v>
      </c>
      <c r="B229" s="110" t="s">
        <v>38</v>
      </c>
      <c r="C229" s="110" t="s">
        <v>1302</v>
      </c>
      <c r="D229" s="113">
        <v>45453</v>
      </c>
      <c r="E229" s="115">
        <v>15</v>
      </c>
      <c r="F229" s="110" t="s">
        <v>50</v>
      </c>
      <c r="G229" s="110" t="s">
        <v>24</v>
      </c>
      <c r="H229" s="111" t="s">
        <v>12</v>
      </c>
      <c r="I229" s="110" t="s">
        <v>87</v>
      </c>
      <c r="J229" s="114">
        <v>0.32800000000000001</v>
      </c>
      <c r="K229" s="114">
        <v>0.32800000000000001</v>
      </c>
      <c r="L229" s="114" t="s">
        <v>424</v>
      </c>
      <c r="M229" s="114" t="b">
        <f t="shared" si="4"/>
        <v>1</v>
      </c>
      <c r="N229" t="s">
        <v>582</v>
      </c>
      <c r="O229">
        <v>47000</v>
      </c>
      <c r="P229" t="s">
        <v>582</v>
      </c>
      <c r="Q229">
        <v>14000</v>
      </c>
      <c r="R229" t="s">
        <v>582</v>
      </c>
      <c r="S229">
        <v>14000</v>
      </c>
      <c r="T229" s="152" t="s">
        <v>582</v>
      </c>
      <c r="U229" s="152">
        <v>6.9787234042553198E-6</v>
      </c>
      <c r="V229" s="152" t="s">
        <v>582</v>
      </c>
      <c r="W229" s="152">
        <v>2.3428571428571429E-5</v>
      </c>
      <c r="X229" s="152" t="s">
        <v>582</v>
      </c>
      <c r="Y229" s="152">
        <v>2.3428571428571429E-5</v>
      </c>
      <c r="Z229" s="147" t="s">
        <v>1254</v>
      </c>
      <c r="AA229" s="147"/>
      <c r="AB229" t="b">
        <v>0</v>
      </c>
    </row>
    <row r="230" spans="1:28" x14ac:dyDescent="0.2">
      <c r="A230" s="110" t="s">
        <v>24</v>
      </c>
      <c r="B230" s="110" t="s">
        <v>38</v>
      </c>
      <c r="C230" s="110" t="s">
        <v>1302</v>
      </c>
      <c r="D230" s="113">
        <v>45453</v>
      </c>
      <c r="E230" s="115">
        <v>15</v>
      </c>
      <c r="F230" s="110" t="s">
        <v>50</v>
      </c>
      <c r="G230" s="110" t="s">
        <v>24</v>
      </c>
      <c r="H230" s="111" t="s">
        <v>256</v>
      </c>
      <c r="I230" s="110" t="s">
        <v>205</v>
      </c>
      <c r="J230" s="114" t="s">
        <v>227</v>
      </c>
      <c r="K230" s="114">
        <v>0.10299999999999999</v>
      </c>
      <c r="L230" s="114" t="s">
        <v>424</v>
      </c>
      <c r="M230" s="114" t="b">
        <f t="shared" si="4"/>
        <v>0</v>
      </c>
      <c r="N230">
        <v>2.9</v>
      </c>
      <c r="O230" t="s">
        <v>582</v>
      </c>
      <c r="P230">
        <v>24</v>
      </c>
      <c r="Q230" t="s">
        <v>582</v>
      </c>
      <c r="R230">
        <v>670</v>
      </c>
      <c r="S230" t="s">
        <v>582</v>
      </c>
      <c r="T230" s="152" t="s">
        <v>582</v>
      </c>
      <c r="U230" s="152" t="s">
        <v>582</v>
      </c>
      <c r="V230" s="152" t="s">
        <v>582</v>
      </c>
      <c r="W230" s="152" t="s">
        <v>582</v>
      </c>
      <c r="X230" s="152" t="s">
        <v>582</v>
      </c>
      <c r="Y230" s="152" t="s">
        <v>582</v>
      </c>
      <c r="Z230" s="147" t="s">
        <v>1254</v>
      </c>
      <c r="AA230" s="147"/>
      <c r="AB230" t="b">
        <v>0</v>
      </c>
    </row>
    <row r="231" spans="1:28" x14ac:dyDescent="0.2">
      <c r="A231" s="110" t="s">
        <v>24</v>
      </c>
      <c r="B231" s="110" t="s">
        <v>38</v>
      </c>
      <c r="C231" s="110" t="s">
        <v>1302</v>
      </c>
      <c r="D231" s="113">
        <v>45453</v>
      </c>
      <c r="E231" s="115">
        <v>15</v>
      </c>
      <c r="F231" s="110" t="s">
        <v>50</v>
      </c>
      <c r="G231" s="110" t="s">
        <v>24</v>
      </c>
      <c r="H231" s="111" t="s">
        <v>13</v>
      </c>
      <c r="I231" s="110" t="s">
        <v>87</v>
      </c>
      <c r="J231" s="114">
        <v>0.39900000000000002</v>
      </c>
      <c r="K231" s="114">
        <v>0.39900000000000002</v>
      </c>
      <c r="L231" s="114" t="s">
        <v>424</v>
      </c>
      <c r="M231" s="114" t="b">
        <f t="shared" si="4"/>
        <v>1</v>
      </c>
      <c r="N231" t="s">
        <v>582</v>
      </c>
      <c r="O231">
        <v>23000</v>
      </c>
      <c r="P231" t="s">
        <v>582</v>
      </c>
      <c r="Q231">
        <v>7500</v>
      </c>
      <c r="R231" t="s">
        <v>582</v>
      </c>
      <c r="S231">
        <v>7500</v>
      </c>
      <c r="T231" s="152" t="s">
        <v>582</v>
      </c>
      <c r="U231" s="152">
        <v>1.7347826086956522E-5</v>
      </c>
      <c r="V231" s="152" t="s">
        <v>582</v>
      </c>
      <c r="W231" s="152">
        <v>5.3200000000000006E-5</v>
      </c>
      <c r="X231" s="152" t="s">
        <v>582</v>
      </c>
      <c r="Y231" s="152">
        <v>5.3200000000000006E-5</v>
      </c>
      <c r="Z231" s="147" t="s">
        <v>1254</v>
      </c>
      <c r="AA231" s="147"/>
      <c r="AB231" t="b">
        <v>0</v>
      </c>
    </row>
    <row r="232" spans="1:28" x14ac:dyDescent="0.2">
      <c r="A232" s="110" t="s">
        <v>24</v>
      </c>
      <c r="B232" s="110" t="s">
        <v>38</v>
      </c>
      <c r="C232" s="110" t="s">
        <v>1302</v>
      </c>
      <c r="D232" s="113">
        <v>45453</v>
      </c>
      <c r="E232" s="115">
        <v>15</v>
      </c>
      <c r="F232" s="110" t="s">
        <v>50</v>
      </c>
      <c r="G232" s="110" t="s">
        <v>24</v>
      </c>
      <c r="H232" s="111" t="s">
        <v>260</v>
      </c>
      <c r="I232" s="110" t="s">
        <v>87</v>
      </c>
      <c r="J232" s="114" t="s">
        <v>76</v>
      </c>
      <c r="K232" s="114">
        <v>7.0800000000000002E-2</v>
      </c>
      <c r="L232" s="114" t="s">
        <v>424</v>
      </c>
      <c r="M232" s="114" t="b">
        <f t="shared" si="4"/>
        <v>0</v>
      </c>
      <c r="N232" t="s">
        <v>582</v>
      </c>
      <c r="O232">
        <v>130000</v>
      </c>
      <c r="P232" t="s">
        <v>582</v>
      </c>
      <c r="Q232">
        <v>56000</v>
      </c>
      <c r="R232" t="s">
        <v>582</v>
      </c>
      <c r="S232">
        <v>56000</v>
      </c>
      <c r="T232" s="152" t="s">
        <v>582</v>
      </c>
      <c r="U232" s="152" t="s">
        <v>582</v>
      </c>
      <c r="V232" s="152" t="s">
        <v>582</v>
      </c>
      <c r="W232" s="152" t="s">
        <v>582</v>
      </c>
      <c r="X232" s="152" t="s">
        <v>582</v>
      </c>
      <c r="Y232" s="152" t="s">
        <v>582</v>
      </c>
      <c r="Z232" s="147" t="s">
        <v>1254</v>
      </c>
      <c r="AA232" s="147"/>
      <c r="AB232" t="b">
        <v>0</v>
      </c>
    </row>
    <row r="233" spans="1:28" x14ac:dyDescent="0.2">
      <c r="A233" s="110" t="s">
        <v>24</v>
      </c>
      <c r="B233" s="110" t="s">
        <v>38</v>
      </c>
      <c r="C233" s="110" t="s">
        <v>1302</v>
      </c>
      <c r="D233" s="113">
        <v>45453</v>
      </c>
      <c r="E233" s="115">
        <v>15</v>
      </c>
      <c r="F233" s="110" t="s">
        <v>50</v>
      </c>
      <c r="G233" s="110" t="s">
        <v>24</v>
      </c>
      <c r="H233" s="111" t="s">
        <v>265</v>
      </c>
      <c r="I233" s="110" t="s">
        <v>87</v>
      </c>
      <c r="J233" s="114">
        <v>405</v>
      </c>
      <c r="K233" s="114">
        <v>405</v>
      </c>
      <c r="L233" s="114" t="s">
        <v>424</v>
      </c>
      <c r="M233" s="114" t="b">
        <f t="shared" si="4"/>
        <v>1</v>
      </c>
      <c r="N233" t="s">
        <v>582</v>
      </c>
      <c r="O233">
        <v>20000</v>
      </c>
      <c r="P233" t="s">
        <v>582</v>
      </c>
      <c r="Q233">
        <v>9700</v>
      </c>
      <c r="R233" t="s">
        <v>582</v>
      </c>
      <c r="S233" t="s">
        <v>582</v>
      </c>
      <c r="T233" s="152" t="s">
        <v>582</v>
      </c>
      <c r="U233" s="152">
        <v>2.0250000000000001E-2</v>
      </c>
      <c r="V233" s="152" t="s">
        <v>582</v>
      </c>
      <c r="W233" s="152">
        <v>4.1752577319587626E-2</v>
      </c>
      <c r="X233" s="152" t="s">
        <v>582</v>
      </c>
      <c r="Y233" s="152" t="s">
        <v>582</v>
      </c>
      <c r="Z233" s="147" t="s">
        <v>1254</v>
      </c>
      <c r="AA233" s="147"/>
      <c r="AB233" t="b">
        <v>0</v>
      </c>
    </row>
    <row r="234" spans="1:28" x14ac:dyDescent="0.2">
      <c r="A234" s="110" t="s">
        <v>24</v>
      </c>
      <c r="B234" s="110" t="s">
        <v>38</v>
      </c>
      <c r="C234" s="110" t="s">
        <v>1302</v>
      </c>
      <c r="D234" s="113">
        <v>45453</v>
      </c>
      <c r="E234" s="115">
        <v>15</v>
      </c>
      <c r="F234" s="110" t="s">
        <v>50</v>
      </c>
      <c r="G234" s="110" t="s">
        <v>24</v>
      </c>
      <c r="H234" s="111" t="s">
        <v>270</v>
      </c>
      <c r="I234" s="110" t="s">
        <v>87</v>
      </c>
      <c r="J234" s="114" t="s">
        <v>273</v>
      </c>
      <c r="K234" s="114">
        <v>434</v>
      </c>
      <c r="L234" s="114" t="s">
        <v>424</v>
      </c>
      <c r="M234" s="114" t="b">
        <f t="shared" si="4"/>
        <v>0</v>
      </c>
      <c r="N234" t="s">
        <v>582</v>
      </c>
      <c r="O234">
        <v>14000</v>
      </c>
      <c r="P234" t="s">
        <v>582</v>
      </c>
      <c r="Q234">
        <v>4600</v>
      </c>
      <c r="R234" t="s">
        <v>582</v>
      </c>
      <c r="S234" t="s">
        <v>582</v>
      </c>
      <c r="T234" s="152" t="s">
        <v>582</v>
      </c>
      <c r="U234" s="152" t="s">
        <v>582</v>
      </c>
      <c r="V234" s="152" t="s">
        <v>582</v>
      </c>
      <c r="W234" s="152" t="s">
        <v>582</v>
      </c>
      <c r="X234" s="152" t="s">
        <v>582</v>
      </c>
      <c r="Y234" s="152" t="s">
        <v>582</v>
      </c>
      <c r="Z234" s="147" t="s">
        <v>1254</v>
      </c>
      <c r="AA234" s="147"/>
      <c r="AB234" t="b">
        <v>0</v>
      </c>
    </row>
    <row r="235" spans="1:28" x14ac:dyDescent="0.2">
      <c r="A235" s="110" t="s">
        <v>24</v>
      </c>
      <c r="B235" s="110" t="s">
        <v>38</v>
      </c>
      <c r="C235" s="110" t="s">
        <v>1302</v>
      </c>
      <c r="D235" s="113">
        <v>45453</v>
      </c>
      <c r="E235" s="115">
        <v>15</v>
      </c>
      <c r="F235" s="110" t="s">
        <v>50</v>
      </c>
      <c r="G235" s="110" t="s">
        <v>24</v>
      </c>
      <c r="H235" s="111" t="s">
        <v>279</v>
      </c>
      <c r="I235" s="110" t="s">
        <v>208</v>
      </c>
      <c r="J235" s="114">
        <v>24500</v>
      </c>
      <c r="K235" s="114">
        <v>24500</v>
      </c>
      <c r="L235" s="114" t="s">
        <v>424</v>
      </c>
      <c r="M235" s="114" t="b">
        <f t="shared" si="4"/>
        <v>1</v>
      </c>
      <c r="N235" t="s">
        <v>582</v>
      </c>
      <c r="O235">
        <v>14000</v>
      </c>
      <c r="P235" t="s">
        <v>582</v>
      </c>
      <c r="Q235">
        <v>4600</v>
      </c>
      <c r="R235" t="s">
        <v>582</v>
      </c>
      <c r="S235" t="s">
        <v>582</v>
      </c>
      <c r="T235" s="152" t="s">
        <v>582</v>
      </c>
      <c r="U235" s="152">
        <v>1.75</v>
      </c>
      <c r="V235" s="152" t="s">
        <v>582</v>
      </c>
      <c r="W235" s="152">
        <v>5.3260869565217392</v>
      </c>
      <c r="X235" s="152" t="s">
        <v>582</v>
      </c>
      <c r="Y235" s="152" t="s">
        <v>582</v>
      </c>
      <c r="Z235" s="147" t="s">
        <v>1254</v>
      </c>
      <c r="AA235" s="147"/>
      <c r="AB235" t="b">
        <v>1</v>
      </c>
    </row>
    <row r="236" spans="1:28" x14ac:dyDescent="0.2">
      <c r="A236" s="110" t="s">
        <v>25</v>
      </c>
      <c r="B236" s="110" t="s">
        <v>39</v>
      </c>
      <c r="C236" s="110" t="s">
        <v>1302</v>
      </c>
      <c r="D236" s="113">
        <v>45453</v>
      </c>
      <c r="E236" s="115">
        <v>22</v>
      </c>
      <c r="F236" s="110" t="s">
        <v>50</v>
      </c>
      <c r="G236" s="110" t="s">
        <v>25</v>
      </c>
      <c r="H236" s="111" t="s">
        <v>55</v>
      </c>
      <c r="I236" s="110" t="s">
        <v>56</v>
      </c>
      <c r="J236" s="114" t="s">
        <v>61</v>
      </c>
      <c r="K236" s="114">
        <v>0.13500000000000001</v>
      </c>
      <c r="L236" s="114" t="s">
        <v>424</v>
      </c>
      <c r="M236" s="114" t="b">
        <f t="shared" si="4"/>
        <v>0</v>
      </c>
      <c r="N236">
        <v>4</v>
      </c>
      <c r="O236">
        <v>550</v>
      </c>
      <c r="P236">
        <v>40</v>
      </c>
      <c r="Q236">
        <v>540</v>
      </c>
      <c r="R236">
        <v>1100</v>
      </c>
      <c r="S236">
        <v>540</v>
      </c>
      <c r="T236" s="152" t="s">
        <v>582</v>
      </c>
      <c r="U236" s="152" t="s">
        <v>582</v>
      </c>
      <c r="V236" s="152" t="s">
        <v>582</v>
      </c>
      <c r="W236" s="152" t="s">
        <v>582</v>
      </c>
      <c r="X236" s="152" t="s">
        <v>582</v>
      </c>
      <c r="Y236" s="152" t="s">
        <v>582</v>
      </c>
      <c r="Z236" s="147" t="s">
        <v>1254</v>
      </c>
      <c r="AA236" s="147" t="s">
        <v>1254</v>
      </c>
      <c r="AB236" t="b">
        <v>0</v>
      </c>
    </row>
    <row r="237" spans="1:28" x14ac:dyDescent="0.2">
      <c r="A237" s="110" t="s">
        <v>25</v>
      </c>
      <c r="B237" s="110" t="s">
        <v>39</v>
      </c>
      <c r="C237" s="110" t="s">
        <v>1302</v>
      </c>
      <c r="D237" s="113">
        <v>45453</v>
      </c>
      <c r="E237" s="115">
        <v>22</v>
      </c>
      <c r="F237" s="110" t="s">
        <v>50</v>
      </c>
      <c r="G237" s="110" t="s">
        <v>25</v>
      </c>
      <c r="H237" s="111" t="s">
        <v>0</v>
      </c>
      <c r="I237" s="110" t="s">
        <v>56</v>
      </c>
      <c r="J237" s="114" t="s">
        <v>68</v>
      </c>
      <c r="K237" s="114">
        <v>1.35E-2</v>
      </c>
      <c r="L237" s="114" t="s">
        <v>424</v>
      </c>
      <c r="M237" s="114" t="b">
        <f t="shared" si="4"/>
        <v>0</v>
      </c>
      <c r="N237">
        <v>37</v>
      </c>
      <c r="O237">
        <v>3000</v>
      </c>
      <c r="P237">
        <v>380</v>
      </c>
      <c r="Q237">
        <v>1200</v>
      </c>
      <c r="R237">
        <v>11000</v>
      </c>
      <c r="S237">
        <v>1200</v>
      </c>
      <c r="T237" s="152" t="s">
        <v>582</v>
      </c>
      <c r="U237" s="152" t="s">
        <v>582</v>
      </c>
      <c r="V237" s="152" t="s">
        <v>582</v>
      </c>
      <c r="W237" s="152" t="s">
        <v>582</v>
      </c>
      <c r="X237" s="152" t="s">
        <v>582</v>
      </c>
      <c r="Y237" s="152" t="s">
        <v>582</v>
      </c>
      <c r="Z237" s="147" t="s">
        <v>1254</v>
      </c>
      <c r="AA237" s="147" t="s">
        <v>1254</v>
      </c>
      <c r="AB237" t="b">
        <v>0</v>
      </c>
    </row>
    <row r="238" spans="1:28" x14ac:dyDescent="0.2">
      <c r="A238" s="110" t="s">
        <v>25</v>
      </c>
      <c r="B238" s="110" t="s">
        <v>39</v>
      </c>
      <c r="C238" s="110" t="s">
        <v>1302</v>
      </c>
      <c r="D238" s="113">
        <v>45453</v>
      </c>
      <c r="E238" s="115">
        <v>22</v>
      </c>
      <c r="F238" s="110" t="s">
        <v>50</v>
      </c>
      <c r="G238" s="110" t="s">
        <v>25</v>
      </c>
      <c r="H238" s="111" t="s">
        <v>72</v>
      </c>
      <c r="I238" s="110" t="s">
        <v>56</v>
      </c>
      <c r="J238" s="114" t="s">
        <v>77</v>
      </c>
      <c r="K238" s="114">
        <v>6.7500000000000004E-2</v>
      </c>
      <c r="L238" s="114" t="s">
        <v>424</v>
      </c>
      <c r="M238" s="114" t="b">
        <f t="shared" si="4"/>
        <v>0</v>
      </c>
      <c r="N238">
        <v>15</v>
      </c>
      <c r="O238">
        <v>23000</v>
      </c>
      <c r="P238">
        <v>230</v>
      </c>
      <c r="Q238">
        <v>7100</v>
      </c>
      <c r="R238">
        <v>6300</v>
      </c>
      <c r="S238">
        <v>7100</v>
      </c>
      <c r="T238" s="152" t="s">
        <v>582</v>
      </c>
      <c r="U238" s="152" t="s">
        <v>582</v>
      </c>
      <c r="V238" s="152" t="s">
        <v>582</v>
      </c>
      <c r="W238" s="152" t="s">
        <v>582</v>
      </c>
      <c r="X238" s="152" t="s">
        <v>582</v>
      </c>
      <c r="Y238" s="152" t="s">
        <v>582</v>
      </c>
      <c r="Z238" s="147" t="s">
        <v>1254</v>
      </c>
      <c r="AA238" s="147" t="s">
        <v>1254</v>
      </c>
      <c r="AB238" t="b">
        <v>0</v>
      </c>
    </row>
    <row r="239" spans="1:28" x14ac:dyDescent="0.2">
      <c r="A239" s="110" t="s">
        <v>25</v>
      </c>
      <c r="B239" s="110" t="s">
        <v>39</v>
      </c>
      <c r="C239" s="110" t="s">
        <v>1302</v>
      </c>
      <c r="D239" s="113">
        <v>45453</v>
      </c>
      <c r="E239" s="115">
        <v>22</v>
      </c>
      <c r="F239" s="110" t="s">
        <v>50</v>
      </c>
      <c r="G239" s="110" t="s">
        <v>25</v>
      </c>
      <c r="H239" s="111" t="s">
        <v>82</v>
      </c>
      <c r="I239" s="110" t="s">
        <v>56</v>
      </c>
      <c r="J239" s="114" t="s">
        <v>61</v>
      </c>
      <c r="K239" s="114">
        <v>0.13500000000000001</v>
      </c>
      <c r="L239" s="114" t="s">
        <v>424</v>
      </c>
      <c r="M239" s="114" t="b">
        <f t="shared" si="4"/>
        <v>0</v>
      </c>
      <c r="N239">
        <v>260</v>
      </c>
      <c r="O239">
        <v>23000</v>
      </c>
      <c r="P239">
        <v>2700</v>
      </c>
      <c r="Q239">
        <v>7100</v>
      </c>
      <c r="R239">
        <v>74000</v>
      </c>
      <c r="S239">
        <v>7100</v>
      </c>
      <c r="T239" s="152" t="s">
        <v>582</v>
      </c>
      <c r="U239" s="152" t="s">
        <v>582</v>
      </c>
      <c r="V239" s="152" t="s">
        <v>582</v>
      </c>
      <c r="W239" s="152" t="s">
        <v>582</v>
      </c>
      <c r="X239" s="152" t="s">
        <v>582</v>
      </c>
      <c r="Y239" s="152" t="s">
        <v>582</v>
      </c>
      <c r="Z239" s="147" t="s">
        <v>1254</v>
      </c>
      <c r="AA239" s="147" t="s">
        <v>1254</v>
      </c>
      <c r="AB239" t="b">
        <v>0</v>
      </c>
    </row>
    <row r="240" spans="1:28" x14ac:dyDescent="0.2">
      <c r="A240" s="110" t="s">
        <v>25</v>
      </c>
      <c r="B240" s="110" t="s">
        <v>39</v>
      </c>
      <c r="C240" s="110" t="s">
        <v>1302</v>
      </c>
      <c r="D240" s="113">
        <v>45453</v>
      </c>
      <c r="E240" s="115">
        <v>22</v>
      </c>
      <c r="F240" s="110" t="s">
        <v>50</v>
      </c>
      <c r="G240" s="110" t="s">
        <v>25</v>
      </c>
      <c r="H240" s="111" t="s">
        <v>86</v>
      </c>
      <c r="I240" s="110" t="s">
        <v>87</v>
      </c>
      <c r="J240" s="114" t="s">
        <v>92</v>
      </c>
      <c r="K240" s="114">
        <v>0.67500000000000004</v>
      </c>
      <c r="L240" s="114" t="s">
        <v>424</v>
      </c>
      <c r="M240" s="114" t="b">
        <f t="shared" si="4"/>
        <v>0</v>
      </c>
      <c r="N240" t="s">
        <v>582</v>
      </c>
      <c r="O240">
        <v>750</v>
      </c>
      <c r="P240" t="s">
        <v>582</v>
      </c>
      <c r="Q240">
        <v>370</v>
      </c>
      <c r="R240" t="s">
        <v>582</v>
      </c>
      <c r="S240">
        <v>370</v>
      </c>
      <c r="T240" s="152" t="s">
        <v>582</v>
      </c>
      <c r="U240" s="152" t="s">
        <v>582</v>
      </c>
      <c r="V240" s="152" t="s">
        <v>582</v>
      </c>
      <c r="W240" s="152" t="s">
        <v>582</v>
      </c>
      <c r="X240" s="152" t="s">
        <v>582</v>
      </c>
      <c r="Y240" s="152" t="s">
        <v>582</v>
      </c>
      <c r="Z240" s="147" t="s">
        <v>1254</v>
      </c>
      <c r="AA240" s="147" t="s">
        <v>1254</v>
      </c>
      <c r="AB240" t="b">
        <v>0</v>
      </c>
    </row>
    <row r="241" spans="1:28" x14ac:dyDescent="0.2">
      <c r="A241" s="110" t="s">
        <v>25</v>
      </c>
      <c r="B241" s="110" t="s">
        <v>39</v>
      </c>
      <c r="C241" s="110" t="s">
        <v>1302</v>
      </c>
      <c r="D241" s="113">
        <v>45453</v>
      </c>
      <c r="E241" s="115">
        <v>22</v>
      </c>
      <c r="F241" s="110" t="s">
        <v>50</v>
      </c>
      <c r="G241" s="110" t="s">
        <v>25</v>
      </c>
      <c r="H241" s="111" t="s">
        <v>97</v>
      </c>
      <c r="I241" s="110" t="s">
        <v>56</v>
      </c>
      <c r="J241" s="114" t="s">
        <v>77</v>
      </c>
      <c r="K241" s="114">
        <v>6.7500000000000004E-2</v>
      </c>
      <c r="L241" s="114" t="s">
        <v>424</v>
      </c>
      <c r="M241" s="114" t="b">
        <f t="shared" si="4"/>
        <v>0</v>
      </c>
      <c r="N241">
        <v>34</v>
      </c>
      <c r="O241">
        <v>4000</v>
      </c>
      <c r="P241">
        <v>320</v>
      </c>
      <c r="Q241">
        <v>1300</v>
      </c>
      <c r="R241">
        <v>8900</v>
      </c>
      <c r="S241">
        <v>1300</v>
      </c>
      <c r="T241" s="152" t="s">
        <v>582</v>
      </c>
      <c r="U241" s="152" t="s">
        <v>582</v>
      </c>
      <c r="V241" s="152" t="s">
        <v>582</v>
      </c>
      <c r="W241" s="152" t="s">
        <v>582</v>
      </c>
      <c r="X241" s="152" t="s">
        <v>582</v>
      </c>
      <c r="Y241" s="152" t="s">
        <v>582</v>
      </c>
      <c r="Z241" s="147" t="s">
        <v>1254</v>
      </c>
      <c r="AA241" s="147" t="s">
        <v>1254</v>
      </c>
      <c r="AB241" t="b">
        <v>0</v>
      </c>
    </row>
    <row r="242" spans="1:28" x14ac:dyDescent="0.2">
      <c r="A242" s="110" t="s">
        <v>25</v>
      </c>
      <c r="B242" s="110" t="s">
        <v>39</v>
      </c>
      <c r="C242" s="110" t="s">
        <v>1302</v>
      </c>
      <c r="D242" s="113">
        <v>45453</v>
      </c>
      <c r="E242" s="115">
        <v>22</v>
      </c>
      <c r="F242" s="110" t="s">
        <v>50</v>
      </c>
      <c r="G242" s="110" t="s">
        <v>25</v>
      </c>
      <c r="H242" s="111" t="s">
        <v>101</v>
      </c>
      <c r="I242" s="110" t="s">
        <v>87</v>
      </c>
      <c r="J242" s="114" t="s">
        <v>106</v>
      </c>
      <c r="K242" s="114">
        <v>3.3700000000000001E-2</v>
      </c>
      <c r="L242" s="114" t="s">
        <v>424</v>
      </c>
      <c r="M242" s="114" t="b">
        <f t="shared" si="4"/>
        <v>0</v>
      </c>
      <c r="N242" t="s">
        <v>582</v>
      </c>
      <c r="O242">
        <v>8700</v>
      </c>
      <c r="P242" t="s">
        <v>582</v>
      </c>
      <c r="Q242">
        <v>4700</v>
      </c>
      <c r="R242" t="s">
        <v>582</v>
      </c>
      <c r="S242">
        <v>4700</v>
      </c>
      <c r="T242" s="152" t="s">
        <v>582</v>
      </c>
      <c r="U242" s="152" t="s">
        <v>582</v>
      </c>
      <c r="V242" s="152" t="s">
        <v>582</v>
      </c>
      <c r="W242" s="152" t="s">
        <v>582</v>
      </c>
      <c r="X242" s="152" t="s">
        <v>582</v>
      </c>
      <c r="Y242" s="152" t="s">
        <v>582</v>
      </c>
      <c r="Z242" s="147" t="s">
        <v>1254</v>
      </c>
      <c r="AA242" s="147" t="s">
        <v>1254</v>
      </c>
      <c r="AB242" t="b">
        <v>0</v>
      </c>
    </row>
    <row r="243" spans="1:28" x14ac:dyDescent="0.2">
      <c r="A243" s="110" t="s">
        <v>25</v>
      </c>
      <c r="B243" s="110" t="s">
        <v>39</v>
      </c>
      <c r="C243" s="110" t="s">
        <v>1302</v>
      </c>
      <c r="D243" s="113">
        <v>45453</v>
      </c>
      <c r="E243" s="115">
        <v>22</v>
      </c>
      <c r="F243" s="110" t="s">
        <v>50</v>
      </c>
      <c r="G243" s="110" t="s">
        <v>25</v>
      </c>
      <c r="H243" s="111" t="s">
        <v>110</v>
      </c>
      <c r="I243" s="110" t="s">
        <v>56</v>
      </c>
      <c r="J243" s="114" t="s">
        <v>61</v>
      </c>
      <c r="K243" s="114">
        <v>0.13500000000000001</v>
      </c>
      <c r="L243" s="114" t="s">
        <v>424</v>
      </c>
      <c r="M243" s="114" t="b">
        <f t="shared" si="4"/>
        <v>0</v>
      </c>
      <c r="N243">
        <v>17</v>
      </c>
      <c r="O243">
        <v>23000</v>
      </c>
      <c r="P243">
        <v>210</v>
      </c>
      <c r="Q243">
        <v>7100</v>
      </c>
      <c r="R243">
        <v>5800</v>
      </c>
      <c r="S243">
        <v>7100</v>
      </c>
      <c r="T243" s="152" t="s">
        <v>582</v>
      </c>
      <c r="U243" s="152" t="s">
        <v>582</v>
      </c>
      <c r="V243" s="152" t="s">
        <v>582</v>
      </c>
      <c r="W243" s="152" t="s">
        <v>582</v>
      </c>
      <c r="X243" s="152" t="s">
        <v>582</v>
      </c>
      <c r="Y243" s="152" t="s">
        <v>582</v>
      </c>
      <c r="Z243" s="147" t="s">
        <v>1254</v>
      </c>
      <c r="AA243" s="147" t="s">
        <v>1254</v>
      </c>
      <c r="AB243" t="b">
        <v>0</v>
      </c>
    </row>
    <row r="244" spans="1:28" x14ac:dyDescent="0.2">
      <c r="A244" s="110" t="s">
        <v>25</v>
      </c>
      <c r="B244" s="110" t="s">
        <v>39</v>
      </c>
      <c r="C244" s="110" t="s">
        <v>1302</v>
      </c>
      <c r="D244" s="113">
        <v>45453</v>
      </c>
      <c r="E244" s="115">
        <v>22</v>
      </c>
      <c r="F244" s="110" t="s">
        <v>50</v>
      </c>
      <c r="G244" s="110" t="s">
        <v>25</v>
      </c>
      <c r="H244" s="111" t="s">
        <v>114</v>
      </c>
      <c r="I244" s="110" t="s">
        <v>87</v>
      </c>
      <c r="J244" s="114" t="s">
        <v>92</v>
      </c>
      <c r="K244" s="114">
        <v>0.67500000000000004</v>
      </c>
      <c r="L244" s="114" t="s">
        <v>424</v>
      </c>
      <c r="M244" s="114" t="b">
        <f t="shared" si="4"/>
        <v>0</v>
      </c>
      <c r="N244" t="s">
        <v>582</v>
      </c>
      <c r="O244">
        <v>2800000</v>
      </c>
      <c r="P244" t="s">
        <v>582</v>
      </c>
      <c r="Q244">
        <v>2800000</v>
      </c>
      <c r="R244" t="s">
        <v>582</v>
      </c>
      <c r="S244">
        <v>2800000</v>
      </c>
      <c r="T244" s="152" t="s">
        <v>582</v>
      </c>
      <c r="U244" s="152" t="s">
        <v>582</v>
      </c>
      <c r="V244" s="152" t="s">
        <v>582</v>
      </c>
      <c r="W244" s="152" t="s">
        <v>582</v>
      </c>
      <c r="X244" s="152" t="s">
        <v>582</v>
      </c>
      <c r="Y244" s="152" t="s">
        <v>582</v>
      </c>
      <c r="Z244" s="147" t="s">
        <v>1254</v>
      </c>
      <c r="AA244" s="147" t="s">
        <v>1254</v>
      </c>
      <c r="AB244" t="b">
        <v>0</v>
      </c>
    </row>
    <row r="245" spans="1:28" x14ac:dyDescent="0.2">
      <c r="A245" s="110" t="s">
        <v>25</v>
      </c>
      <c r="B245" s="110" t="s">
        <v>39</v>
      </c>
      <c r="C245" s="110" t="s">
        <v>1302</v>
      </c>
      <c r="D245" s="113">
        <v>45453</v>
      </c>
      <c r="E245" s="115">
        <v>22</v>
      </c>
      <c r="F245" s="110" t="s">
        <v>50</v>
      </c>
      <c r="G245" s="110" t="s">
        <v>25</v>
      </c>
      <c r="H245" s="111" t="s">
        <v>118</v>
      </c>
      <c r="I245" s="110" t="s">
        <v>56</v>
      </c>
      <c r="J245" s="114" t="s">
        <v>77</v>
      </c>
      <c r="K245" s="114">
        <v>6.7500000000000004E-2</v>
      </c>
      <c r="L245" s="114" t="s">
        <v>424</v>
      </c>
      <c r="M245" s="114" t="b">
        <f t="shared" si="4"/>
        <v>0</v>
      </c>
      <c r="N245">
        <v>26</v>
      </c>
      <c r="O245">
        <v>8200</v>
      </c>
      <c r="P245">
        <v>410</v>
      </c>
      <c r="Q245">
        <v>3100</v>
      </c>
      <c r="R245">
        <v>11000</v>
      </c>
      <c r="S245">
        <v>3100</v>
      </c>
      <c r="T245" s="152" t="s">
        <v>582</v>
      </c>
      <c r="U245" s="152" t="s">
        <v>582</v>
      </c>
      <c r="V245" s="152" t="s">
        <v>582</v>
      </c>
      <c r="W245" s="152" t="s">
        <v>582</v>
      </c>
      <c r="X245" s="152" t="s">
        <v>582</v>
      </c>
      <c r="Y245" s="152" t="s">
        <v>582</v>
      </c>
      <c r="Z245" s="147" t="s">
        <v>1254</v>
      </c>
      <c r="AA245" s="147" t="s">
        <v>1254</v>
      </c>
      <c r="AB245" t="b">
        <v>0</v>
      </c>
    </row>
    <row r="246" spans="1:28" x14ac:dyDescent="0.2">
      <c r="A246" s="110" t="s">
        <v>25</v>
      </c>
      <c r="B246" s="110" t="s">
        <v>39</v>
      </c>
      <c r="C246" s="110" t="s">
        <v>1302</v>
      </c>
      <c r="D246" s="113">
        <v>45453</v>
      </c>
      <c r="E246" s="115">
        <v>22</v>
      </c>
      <c r="F246" s="110" t="s">
        <v>50</v>
      </c>
      <c r="G246" s="110" t="s">
        <v>25</v>
      </c>
      <c r="H246" s="111" t="s">
        <v>121</v>
      </c>
      <c r="I246" s="110" t="s">
        <v>87</v>
      </c>
      <c r="J246" s="114" t="s">
        <v>126</v>
      </c>
      <c r="K246" s="114">
        <v>0.33700000000000002</v>
      </c>
      <c r="L246" s="114" t="s">
        <v>424</v>
      </c>
      <c r="M246" s="114" t="b">
        <f t="shared" si="4"/>
        <v>0</v>
      </c>
      <c r="N246" t="s">
        <v>582</v>
      </c>
      <c r="O246">
        <v>25000</v>
      </c>
      <c r="P246" t="s">
        <v>582</v>
      </c>
      <c r="Q246">
        <v>25000</v>
      </c>
      <c r="R246" t="s">
        <v>582</v>
      </c>
      <c r="S246">
        <v>25000</v>
      </c>
      <c r="T246" s="152" t="s">
        <v>582</v>
      </c>
      <c r="U246" s="152" t="s">
        <v>582</v>
      </c>
      <c r="V246" s="152" t="s">
        <v>582</v>
      </c>
      <c r="W246" s="152" t="s">
        <v>582</v>
      </c>
      <c r="X246" s="152" t="s">
        <v>582</v>
      </c>
      <c r="Y246" s="152" t="s">
        <v>582</v>
      </c>
      <c r="Z246" s="147" t="s">
        <v>1254</v>
      </c>
      <c r="AA246" s="147" t="s">
        <v>1254</v>
      </c>
      <c r="AB246" t="b">
        <v>0</v>
      </c>
    </row>
    <row r="247" spans="1:28" x14ac:dyDescent="0.2">
      <c r="A247" s="110" t="s">
        <v>25</v>
      </c>
      <c r="B247" s="110" t="s">
        <v>39</v>
      </c>
      <c r="C247" s="110" t="s">
        <v>1302</v>
      </c>
      <c r="D247" s="113">
        <v>45453</v>
      </c>
      <c r="E247" s="115">
        <v>22</v>
      </c>
      <c r="F247" s="110" t="s">
        <v>50</v>
      </c>
      <c r="G247" s="110" t="s">
        <v>25</v>
      </c>
      <c r="H247" s="111" t="s">
        <v>2</v>
      </c>
      <c r="I247" s="110" t="s">
        <v>87</v>
      </c>
      <c r="J247" s="114" t="s">
        <v>106</v>
      </c>
      <c r="K247" s="114">
        <v>3.3700000000000001E-2</v>
      </c>
      <c r="L247" s="114" t="s">
        <v>424</v>
      </c>
      <c r="M247" s="114" t="b">
        <f t="shared" si="4"/>
        <v>0</v>
      </c>
      <c r="N247" t="s">
        <v>582</v>
      </c>
      <c r="O247">
        <v>36000</v>
      </c>
      <c r="P247" t="s">
        <v>582</v>
      </c>
      <c r="Q247">
        <v>20000</v>
      </c>
      <c r="R247" t="s">
        <v>582</v>
      </c>
      <c r="S247">
        <v>20000</v>
      </c>
      <c r="T247" s="152" t="s">
        <v>582</v>
      </c>
      <c r="U247" s="152" t="s">
        <v>582</v>
      </c>
      <c r="V247" s="152" t="s">
        <v>582</v>
      </c>
      <c r="W247" s="152" t="s">
        <v>582</v>
      </c>
      <c r="X247" s="152" t="s">
        <v>582</v>
      </c>
      <c r="Y247" s="152" t="s">
        <v>582</v>
      </c>
      <c r="Z247" s="147" t="s">
        <v>1254</v>
      </c>
      <c r="AA247" s="147" t="s">
        <v>1254</v>
      </c>
      <c r="AB247" t="b">
        <v>0</v>
      </c>
    </row>
    <row r="248" spans="1:28" x14ac:dyDescent="0.2">
      <c r="A248" s="110" t="s">
        <v>25</v>
      </c>
      <c r="B248" s="110" t="s">
        <v>39</v>
      </c>
      <c r="C248" s="110" t="s">
        <v>1302</v>
      </c>
      <c r="D248" s="113">
        <v>45453</v>
      </c>
      <c r="E248" s="115">
        <v>22</v>
      </c>
      <c r="F248" s="110" t="s">
        <v>50</v>
      </c>
      <c r="G248" s="110" t="s">
        <v>25</v>
      </c>
      <c r="H248" s="111" t="s">
        <v>3</v>
      </c>
      <c r="I248" s="110" t="s">
        <v>56</v>
      </c>
      <c r="J248" s="114" t="s">
        <v>106</v>
      </c>
      <c r="K248" s="114">
        <v>3.3700000000000001E-2</v>
      </c>
      <c r="L248" s="114" t="s">
        <v>424</v>
      </c>
      <c r="M248" s="114" t="b">
        <f t="shared" si="4"/>
        <v>0</v>
      </c>
      <c r="N248">
        <v>64</v>
      </c>
      <c r="O248">
        <v>60000</v>
      </c>
      <c r="P248">
        <v>1300</v>
      </c>
      <c r="Q248">
        <v>22000</v>
      </c>
      <c r="R248">
        <v>36000</v>
      </c>
      <c r="S248">
        <v>22000</v>
      </c>
      <c r="T248" s="152" t="s">
        <v>582</v>
      </c>
      <c r="U248" s="152" t="s">
        <v>582</v>
      </c>
      <c r="V248" s="152" t="s">
        <v>582</v>
      </c>
      <c r="W248" s="152" t="s">
        <v>582</v>
      </c>
      <c r="X248" s="152" t="s">
        <v>582</v>
      </c>
      <c r="Y248" s="152" t="s">
        <v>582</v>
      </c>
      <c r="Z248" s="147" t="s">
        <v>1254</v>
      </c>
      <c r="AA248" s="147" t="s">
        <v>1254</v>
      </c>
      <c r="AB248" t="b">
        <v>0</v>
      </c>
    </row>
    <row r="249" spans="1:28" x14ac:dyDescent="0.2">
      <c r="A249" s="110" t="s">
        <v>25</v>
      </c>
      <c r="B249" s="110" t="s">
        <v>39</v>
      </c>
      <c r="C249" s="110" t="s">
        <v>1302</v>
      </c>
      <c r="D249" s="113">
        <v>45453</v>
      </c>
      <c r="E249" s="115">
        <v>22</v>
      </c>
      <c r="F249" s="110" t="s">
        <v>50</v>
      </c>
      <c r="G249" s="110" t="s">
        <v>25</v>
      </c>
      <c r="H249" s="111" t="s">
        <v>135</v>
      </c>
      <c r="I249" s="110" t="s">
        <v>56</v>
      </c>
      <c r="J249" s="114" t="s">
        <v>106</v>
      </c>
      <c r="K249" s="114">
        <v>3.3700000000000001E-2</v>
      </c>
      <c r="L249" s="114" t="s">
        <v>424</v>
      </c>
      <c r="M249" s="114" t="b">
        <f t="shared" si="4"/>
        <v>0</v>
      </c>
      <c r="N249">
        <v>260</v>
      </c>
      <c r="O249">
        <v>230000</v>
      </c>
      <c r="P249">
        <v>3200</v>
      </c>
      <c r="Q249">
        <v>71000</v>
      </c>
      <c r="R249">
        <v>89000</v>
      </c>
      <c r="S249">
        <v>71000</v>
      </c>
      <c r="T249" s="152" t="s">
        <v>582</v>
      </c>
      <c r="U249" s="152" t="s">
        <v>582</v>
      </c>
      <c r="V249" s="152" t="s">
        <v>582</v>
      </c>
      <c r="W249" s="152" t="s">
        <v>582</v>
      </c>
      <c r="X249" s="152" t="s">
        <v>582</v>
      </c>
      <c r="Y249" s="152" t="s">
        <v>582</v>
      </c>
      <c r="Z249" s="147" t="s">
        <v>1254</v>
      </c>
      <c r="AA249" s="147" t="s">
        <v>1254</v>
      </c>
      <c r="AB249" t="b">
        <v>0</v>
      </c>
    </row>
    <row r="250" spans="1:28" x14ac:dyDescent="0.2">
      <c r="A250" s="110" t="s">
        <v>25</v>
      </c>
      <c r="B250" s="110" t="s">
        <v>39</v>
      </c>
      <c r="C250" s="110" t="s">
        <v>1302</v>
      </c>
      <c r="D250" s="113">
        <v>45453</v>
      </c>
      <c r="E250" s="115">
        <v>22</v>
      </c>
      <c r="F250" s="110" t="s">
        <v>50</v>
      </c>
      <c r="G250" s="110" t="s">
        <v>25</v>
      </c>
      <c r="H250" s="111" t="s">
        <v>140</v>
      </c>
      <c r="I250" s="110" t="s">
        <v>87</v>
      </c>
      <c r="J250" s="114" t="s">
        <v>106</v>
      </c>
      <c r="K250" s="114">
        <v>3.3700000000000001E-2</v>
      </c>
      <c r="L250" s="114" t="s">
        <v>424</v>
      </c>
      <c r="M250" s="114" t="b">
        <f t="shared" si="4"/>
        <v>0</v>
      </c>
      <c r="N250" t="s">
        <v>582</v>
      </c>
      <c r="O250">
        <v>29000</v>
      </c>
      <c r="P250" t="s">
        <v>582</v>
      </c>
      <c r="Q250">
        <v>13000</v>
      </c>
      <c r="R250" t="s">
        <v>582</v>
      </c>
      <c r="S250">
        <v>13000</v>
      </c>
      <c r="T250" s="152" t="s">
        <v>582</v>
      </c>
      <c r="U250" s="152" t="s">
        <v>582</v>
      </c>
      <c r="V250" s="152" t="s">
        <v>582</v>
      </c>
      <c r="W250" s="152" t="s">
        <v>582</v>
      </c>
      <c r="X250" s="152" t="s">
        <v>582</v>
      </c>
      <c r="Y250" s="152" t="s">
        <v>582</v>
      </c>
      <c r="Z250" s="147" t="s">
        <v>1254</v>
      </c>
      <c r="AA250" s="147" t="s">
        <v>1254</v>
      </c>
      <c r="AB250" t="b">
        <v>0</v>
      </c>
    </row>
    <row r="251" spans="1:28" x14ac:dyDescent="0.2">
      <c r="A251" s="110" t="s">
        <v>25</v>
      </c>
      <c r="B251" s="110" t="s">
        <v>39</v>
      </c>
      <c r="C251" s="110" t="s">
        <v>1302</v>
      </c>
      <c r="D251" s="113">
        <v>45453</v>
      </c>
      <c r="E251" s="115">
        <v>22</v>
      </c>
      <c r="F251" s="110" t="s">
        <v>50</v>
      </c>
      <c r="G251" s="110" t="s">
        <v>25</v>
      </c>
      <c r="H251" s="111" t="s">
        <v>5</v>
      </c>
      <c r="I251" s="110" t="s">
        <v>87</v>
      </c>
      <c r="J251" s="114" t="s">
        <v>106</v>
      </c>
      <c r="K251" s="114">
        <v>3.3700000000000001E-2</v>
      </c>
      <c r="L251" s="114" t="s">
        <v>424</v>
      </c>
      <c r="M251" s="114" t="b">
        <f t="shared" si="4"/>
        <v>0</v>
      </c>
      <c r="N251" t="s">
        <v>582</v>
      </c>
      <c r="O251">
        <v>2300</v>
      </c>
      <c r="P251" t="s">
        <v>582</v>
      </c>
      <c r="Q251">
        <v>710</v>
      </c>
      <c r="R251" t="s">
        <v>582</v>
      </c>
      <c r="S251">
        <v>710</v>
      </c>
      <c r="T251" s="152" t="s">
        <v>582</v>
      </c>
      <c r="U251" s="152" t="s">
        <v>582</v>
      </c>
      <c r="V251" s="152" t="s">
        <v>582</v>
      </c>
      <c r="W251" s="152" t="s">
        <v>582</v>
      </c>
      <c r="X251" s="152" t="s">
        <v>582</v>
      </c>
      <c r="Y251" s="152" t="s">
        <v>582</v>
      </c>
      <c r="Z251" s="147" t="s">
        <v>1254</v>
      </c>
      <c r="AA251" s="147" t="s">
        <v>1254</v>
      </c>
      <c r="AB251" t="b">
        <v>0</v>
      </c>
    </row>
    <row r="252" spans="1:28" x14ac:dyDescent="0.2">
      <c r="A252" s="110" t="s">
        <v>25</v>
      </c>
      <c r="B252" s="110" t="s">
        <v>39</v>
      </c>
      <c r="C252" s="110" t="s">
        <v>1302</v>
      </c>
      <c r="D252" s="113">
        <v>45453</v>
      </c>
      <c r="E252" s="115">
        <v>22</v>
      </c>
      <c r="F252" s="110" t="s">
        <v>50</v>
      </c>
      <c r="G252" s="110" t="s">
        <v>25</v>
      </c>
      <c r="H252" s="111" t="s">
        <v>147</v>
      </c>
      <c r="I252" s="110" t="s">
        <v>87</v>
      </c>
      <c r="J252" s="114" t="s">
        <v>106</v>
      </c>
      <c r="K252" s="114">
        <v>3.3700000000000001E-2</v>
      </c>
      <c r="L252" s="114" t="s">
        <v>424</v>
      </c>
      <c r="M252" s="114" t="b">
        <f t="shared" si="4"/>
        <v>0</v>
      </c>
      <c r="N252" t="s">
        <v>582</v>
      </c>
      <c r="O252">
        <v>23000</v>
      </c>
      <c r="P252" t="s">
        <v>582</v>
      </c>
      <c r="Q252">
        <v>7100</v>
      </c>
      <c r="R252" t="s">
        <v>582</v>
      </c>
      <c r="S252">
        <v>7100</v>
      </c>
      <c r="T252" s="152" t="s">
        <v>582</v>
      </c>
      <c r="U252" s="152" t="s">
        <v>582</v>
      </c>
      <c r="V252" s="152" t="s">
        <v>582</v>
      </c>
      <c r="W252" s="152" t="s">
        <v>582</v>
      </c>
      <c r="X252" s="152" t="s">
        <v>582</v>
      </c>
      <c r="Y252" s="152" t="s">
        <v>582</v>
      </c>
      <c r="Z252" s="147" t="s">
        <v>1254</v>
      </c>
      <c r="AA252" s="147" t="s">
        <v>1254</v>
      </c>
      <c r="AB252" t="b">
        <v>0</v>
      </c>
    </row>
    <row r="253" spans="1:28" x14ac:dyDescent="0.2">
      <c r="A253" s="110" t="s">
        <v>25</v>
      </c>
      <c r="B253" s="110" t="s">
        <v>39</v>
      </c>
      <c r="C253" s="110" t="s">
        <v>1302</v>
      </c>
      <c r="D253" s="113">
        <v>45453</v>
      </c>
      <c r="E253" s="115">
        <v>22</v>
      </c>
      <c r="F253" s="110" t="s">
        <v>50</v>
      </c>
      <c r="G253" s="110" t="s">
        <v>25</v>
      </c>
      <c r="H253" s="111" t="s">
        <v>150</v>
      </c>
      <c r="I253" s="110" t="s">
        <v>56</v>
      </c>
      <c r="J253" s="114" t="s">
        <v>92</v>
      </c>
      <c r="K253" s="114">
        <v>0.67500000000000004</v>
      </c>
      <c r="L253" s="114" t="s">
        <v>424</v>
      </c>
      <c r="M253" s="114" t="b">
        <f t="shared" si="4"/>
        <v>0</v>
      </c>
      <c r="N253">
        <v>1600</v>
      </c>
      <c r="O253">
        <v>6700</v>
      </c>
      <c r="P253">
        <v>12000</v>
      </c>
      <c r="Q253">
        <v>2100</v>
      </c>
      <c r="R253">
        <v>340000</v>
      </c>
      <c r="S253">
        <v>2100</v>
      </c>
      <c r="T253" s="152" t="s">
        <v>582</v>
      </c>
      <c r="U253" s="152" t="s">
        <v>582</v>
      </c>
      <c r="V253" s="152" t="s">
        <v>582</v>
      </c>
      <c r="W253" s="152" t="s">
        <v>582</v>
      </c>
      <c r="X253" s="152" t="s">
        <v>582</v>
      </c>
      <c r="Y253" s="152" t="s">
        <v>582</v>
      </c>
      <c r="Z253" s="147" t="s">
        <v>1254</v>
      </c>
      <c r="AA253" s="147" t="s">
        <v>1254</v>
      </c>
      <c r="AB253" t="b">
        <v>0</v>
      </c>
    </row>
    <row r="254" spans="1:28" x14ac:dyDescent="0.2">
      <c r="A254" s="110" t="s">
        <v>25</v>
      </c>
      <c r="B254" s="110" t="s">
        <v>39</v>
      </c>
      <c r="C254" s="110" t="s">
        <v>1302</v>
      </c>
      <c r="D254" s="113">
        <v>45453</v>
      </c>
      <c r="E254" s="115">
        <v>22</v>
      </c>
      <c r="F254" s="110" t="s">
        <v>50</v>
      </c>
      <c r="G254" s="110" t="s">
        <v>25</v>
      </c>
      <c r="H254" s="111" t="s">
        <v>154</v>
      </c>
      <c r="I254" s="110" t="s">
        <v>56</v>
      </c>
      <c r="J254" s="114" t="s">
        <v>77</v>
      </c>
      <c r="K254" s="114">
        <v>6.7500000000000004E-2</v>
      </c>
      <c r="L254" s="114" t="s">
        <v>424</v>
      </c>
      <c r="M254" s="114" t="b">
        <f t="shared" ref="M254:M317" si="5">NOT(OR(LEFT(J254,1)="&lt;", J254 = "---"))</f>
        <v>0</v>
      </c>
      <c r="N254">
        <v>0.73</v>
      </c>
      <c r="O254">
        <v>2000</v>
      </c>
      <c r="P254">
        <v>9</v>
      </c>
      <c r="Q254">
        <v>1400</v>
      </c>
      <c r="R254">
        <v>250</v>
      </c>
      <c r="S254">
        <v>1400</v>
      </c>
      <c r="T254" s="152" t="s">
        <v>582</v>
      </c>
      <c r="U254" s="152" t="s">
        <v>582</v>
      </c>
      <c r="V254" s="152" t="s">
        <v>582</v>
      </c>
      <c r="W254" s="152" t="s">
        <v>582</v>
      </c>
      <c r="X254" s="152" t="s">
        <v>582</v>
      </c>
      <c r="Y254" s="152" t="s">
        <v>582</v>
      </c>
      <c r="Z254" s="147" t="s">
        <v>1254</v>
      </c>
      <c r="AA254" s="147" t="s">
        <v>1254</v>
      </c>
      <c r="AB254" t="b">
        <v>0</v>
      </c>
    </row>
    <row r="255" spans="1:28" x14ac:dyDescent="0.2">
      <c r="A255" s="110" t="s">
        <v>25</v>
      </c>
      <c r="B255" s="110" t="s">
        <v>39</v>
      </c>
      <c r="C255" s="110" t="s">
        <v>1302</v>
      </c>
      <c r="D255" s="113">
        <v>45453</v>
      </c>
      <c r="E255" s="115">
        <v>22</v>
      </c>
      <c r="F255" s="110" t="s">
        <v>50</v>
      </c>
      <c r="G255" s="110" t="s">
        <v>25</v>
      </c>
      <c r="H255" s="111" t="s">
        <v>158</v>
      </c>
      <c r="I255" s="110" t="s">
        <v>56</v>
      </c>
      <c r="J255" s="114" t="s">
        <v>106</v>
      </c>
      <c r="K255" s="114">
        <v>3.3700000000000001E-2</v>
      </c>
      <c r="L255" s="114" t="s">
        <v>424</v>
      </c>
      <c r="M255" s="114" t="b">
        <f t="shared" si="5"/>
        <v>0</v>
      </c>
      <c r="N255">
        <v>16</v>
      </c>
      <c r="O255">
        <v>1500</v>
      </c>
      <c r="P255">
        <v>200</v>
      </c>
      <c r="Q255">
        <v>1000</v>
      </c>
      <c r="R255">
        <v>5600</v>
      </c>
      <c r="S255">
        <v>1000</v>
      </c>
      <c r="T255" s="152" t="s">
        <v>582</v>
      </c>
      <c r="U255" s="152" t="s">
        <v>582</v>
      </c>
      <c r="V255" s="152" t="s">
        <v>582</v>
      </c>
      <c r="W255" s="152" t="s">
        <v>582</v>
      </c>
      <c r="X255" s="152" t="s">
        <v>582</v>
      </c>
      <c r="Y255" s="152" t="s">
        <v>582</v>
      </c>
      <c r="Z255" s="147" t="s">
        <v>1254</v>
      </c>
      <c r="AA255" s="147" t="s">
        <v>1254</v>
      </c>
      <c r="AB255" t="b">
        <v>0</v>
      </c>
    </row>
    <row r="256" spans="1:28" x14ac:dyDescent="0.2">
      <c r="A256" s="110" t="s">
        <v>25</v>
      </c>
      <c r="B256" s="110" t="s">
        <v>39</v>
      </c>
      <c r="C256" s="110" t="s">
        <v>1302</v>
      </c>
      <c r="D256" s="113">
        <v>45453</v>
      </c>
      <c r="E256" s="115">
        <v>22</v>
      </c>
      <c r="F256" s="110" t="s">
        <v>50</v>
      </c>
      <c r="G256" s="110" t="s">
        <v>25</v>
      </c>
      <c r="H256" s="111" t="s">
        <v>6</v>
      </c>
      <c r="I256" s="110" t="s">
        <v>56</v>
      </c>
      <c r="J256" s="114" t="s">
        <v>106</v>
      </c>
      <c r="K256" s="114">
        <v>3.3700000000000001E-2</v>
      </c>
      <c r="L256" s="114" t="s">
        <v>424</v>
      </c>
      <c r="M256" s="114" t="b">
        <f t="shared" si="5"/>
        <v>0</v>
      </c>
      <c r="N256">
        <v>150</v>
      </c>
      <c r="O256">
        <v>82000</v>
      </c>
      <c r="P256">
        <v>1700</v>
      </c>
      <c r="Q256">
        <v>31000</v>
      </c>
      <c r="R256">
        <v>49000</v>
      </c>
      <c r="S256">
        <v>31000</v>
      </c>
      <c r="T256" s="152" t="s">
        <v>582</v>
      </c>
      <c r="U256" s="152" t="s">
        <v>582</v>
      </c>
      <c r="V256" s="152" t="s">
        <v>582</v>
      </c>
      <c r="W256" s="152" t="s">
        <v>582</v>
      </c>
      <c r="X256" s="152" t="s">
        <v>582</v>
      </c>
      <c r="Y256" s="152" t="s">
        <v>582</v>
      </c>
      <c r="Z256" s="147" t="s">
        <v>1254</v>
      </c>
      <c r="AA256" s="147" t="s">
        <v>1254</v>
      </c>
      <c r="AB256" t="b">
        <v>0</v>
      </c>
    </row>
    <row r="257" spans="1:28" x14ac:dyDescent="0.2">
      <c r="A257" s="110" t="s">
        <v>25</v>
      </c>
      <c r="B257" s="110" t="s">
        <v>39</v>
      </c>
      <c r="C257" s="110" t="s">
        <v>1302</v>
      </c>
      <c r="D257" s="113">
        <v>45453</v>
      </c>
      <c r="E257" s="115">
        <v>22</v>
      </c>
      <c r="F257" s="110" t="s">
        <v>50</v>
      </c>
      <c r="G257" s="110" t="s">
        <v>25</v>
      </c>
      <c r="H257" s="111" t="s">
        <v>164</v>
      </c>
      <c r="I257" s="110" t="s">
        <v>56</v>
      </c>
      <c r="J257" s="114" t="s">
        <v>77</v>
      </c>
      <c r="K257" s="114">
        <v>6.7500000000000004E-2</v>
      </c>
      <c r="L257" s="114" t="s">
        <v>424</v>
      </c>
      <c r="M257" s="114" t="b">
        <f t="shared" si="5"/>
        <v>0</v>
      </c>
      <c r="N257">
        <v>1100</v>
      </c>
      <c r="O257">
        <v>840000</v>
      </c>
      <c r="P257">
        <v>12000</v>
      </c>
      <c r="Q257">
        <v>840000</v>
      </c>
      <c r="R257">
        <v>320000</v>
      </c>
      <c r="S257">
        <v>840000</v>
      </c>
      <c r="T257" s="152" t="s">
        <v>582</v>
      </c>
      <c r="U257" s="152" t="s">
        <v>582</v>
      </c>
      <c r="V257" s="152" t="s">
        <v>582</v>
      </c>
      <c r="W257" s="152" t="s">
        <v>582</v>
      </c>
      <c r="X257" s="152" t="s">
        <v>582</v>
      </c>
      <c r="Y257" s="152" t="s">
        <v>582</v>
      </c>
      <c r="Z257" s="147" t="s">
        <v>1254</v>
      </c>
      <c r="AA257" s="147" t="s">
        <v>1254</v>
      </c>
      <c r="AB257" t="b">
        <v>0</v>
      </c>
    </row>
    <row r="258" spans="1:28" x14ac:dyDescent="0.2">
      <c r="A258" s="110" t="s">
        <v>25</v>
      </c>
      <c r="B258" s="110" t="s">
        <v>39</v>
      </c>
      <c r="C258" s="110" t="s">
        <v>1302</v>
      </c>
      <c r="D258" s="113">
        <v>45453</v>
      </c>
      <c r="E258" s="115">
        <v>22</v>
      </c>
      <c r="F258" s="110" t="s">
        <v>50</v>
      </c>
      <c r="G258" s="110" t="s">
        <v>25</v>
      </c>
      <c r="H258" s="111" t="s">
        <v>7</v>
      </c>
      <c r="I258" s="110" t="s">
        <v>56</v>
      </c>
      <c r="J258" s="114" t="s">
        <v>61</v>
      </c>
      <c r="K258" s="114">
        <v>0.13500000000000001</v>
      </c>
      <c r="L258" s="114" t="s">
        <v>424</v>
      </c>
      <c r="M258" s="114" t="b">
        <f t="shared" si="5"/>
        <v>0</v>
      </c>
      <c r="N258">
        <v>23</v>
      </c>
      <c r="O258">
        <v>810</v>
      </c>
      <c r="P258">
        <v>580</v>
      </c>
      <c r="Q258">
        <v>750</v>
      </c>
      <c r="R258">
        <v>16000</v>
      </c>
      <c r="S258">
        <v>750</v>
      </c>
      <c r="T258" s="152" t="s">
        <v>582</v>
      </c>
      <c r="U258" s="152" t="s">
        <v>582</v>
      </c>
      <c r="V258" s="152" t="s">
        <v>582</v>
      </c>
      <c r="W258" s="152" t="s">
        <v>582</v>
      </c>
      <c r="X258" s="152" t="s">
        <v>582</v>
      </c>
      <c r="Y258" s="152" t="s">
        <v>582</v>
      </c>
      <c r="Z258" s="147" t="s">
        <v>1254</v>
      </c>
      <c r="AA258" s="147" t="s">
        <v>1254</v>
      </c>
      <c r="AB258" t="b">
        <v>0</v>
      </c>
    </row>
    <row r="259" spans="1:28" x14ac:dyDescent="0.2">
      <c r="A259" s="110" t="s">
        <v>25</v>
      </c>
      <c r="B259" s="110" t="s">
        <v>39</v>
      </c>
      <c r="C259" s="110" t="s">
        <v>1302</v>
      </c>
      <c r="D259" s="113">
        <v>45453</v>
      </c>
      <c r="E259" s="115">
        <v>22</v>
      </c>
      <c r="F259" s="110" t="s">
        <v>50</v>
      </c>
      <c r="G259" s="110" t="s">
        <v>25</v>
      </c>
      <c r="H259" s="111" t="s">
        <v>172</v>
      </c>
      <c r="I259" s="110" t="s">
        <v>87</v>
      </c>
      <c r="J259" s="114" t="s">
        <v>77</v>
      </c>
      <c r="K259" s="114">
        <v>6.7500000000000004E-2</v>
      </c>
      <c r="L259" s="114" t="s">
        <v>424</v>
      </c>
      <c r="M259" s="114" t="b">
        <f t="shared" si="5"/>
        <v>0</v>
      </c>
      <c r="N259" t="s">
        <v>582</v>
      </c>
      <c r="O259">
        <v>57000</v>
      </c>
      <c r="P259" t="s">
        <v>582</v>
      </c>
      <c r="Q259">
        <v>27000</v>
      </c>
      <c r="R259" t="s">
        <v>582</v>
      </c>
      <c r="S259">
        <v>27000</v>
      </c>
      <c r="T259" s="152" t="s">
        <v>582</v>
      </c>
      <c r="U259" s="152" t="s">
        <v>582</v>
      </c>
      <c r="V259" s="152" t="s">
        <v>582</v>
      </c>
      <c r="W259" s="152" t="s">
        <v>582</v>
      </c>
      <c r="X259" s="152" t="s">
        <v>582</v>
      </c>
      <c r="Y259" s="152" t="s">
        <v>582</v>
      </c>
      <c r="Z259" s="147" t="s">
        <v>1254</v>
      </c>
      <c r="AA259" s="147" t="s">
        <v>1254</v>
      </c>
      <c r="AB259" t="b">
        <v>0</v>
      </c>
    </row>
    <row r="260" spans="1:28" x14ac:dyDescent="0.2">
      <c r="A260" s="110" t="s">
        <v>25</v>
      </c>
      <c r="B260" s="110" t="s">
        <v>39</v>
      </c>
      <c r="C260" s="110" t="s">
        <v>1302</v>
      </c>
      <c r="D260" s="113">
        <v>45453</v>
      </c>
      <c r="E260" s="115">
        <v>22</v>
      </c>
      <c r="F260" s="110" t="s">
        <v>50</v>
      </c>
      <c r="G260" s="110" t="s">
        <v>25</v>
      </c>
      <c r="H260" s="111" t="s">
        <v>9</v>
      </c>
      <c r="I260" s="110" t="s">
        <v>56</v>
      </c>
      <c r="J260" s="114" t="s">
        <v>106</v>
      </c>
      <c r="K260" s="114">
        <v>3.3700000000000001E-2</v>
      </c>
      <c r="L260" s="114" t="s">
        <v>424</v>
      </c>
      <c r="M260" s="114" t="b">
        <f t="shared" si="5"/>
        <v>0</v>
      </c>
      <c r="N260">
        <v>1000</v>
      </c>
      <c r="O260">
        <v>4300</v>
      </c>
      <c r="P260">
        <v>10000</v>
      </c>
      <c r="Q260">
        <v>1800</v>
      </c>
      <c r="R260">
        <v>280000</v>
      </c>
      <c r="S260">
        <v>1800</v>
      </c>
      <c r="T260" s="152" t="s">
        <v>582</v>
      </c>
      <c r="U260" s="152" t="s">
        <v>582</v>
      </c>
      <c r="V260" s="152" t="s">
        <v>582</v>
      </c>
      <c r="W260" s="152" t="s">
        <v>582</v>
      </c>
      <c r="X260" s="152" t="s">
        <v>582</v>
      </c>
      <c r="Y260" s="152" t="s">
        <v>582</v>
      </c>
      <c r="Z260" s="147" t="s">
        <v>1254</v>
      </c>
      <c r="AA260" s="147" t="s">
        <v>1254</v>
      </c>
      <c r="AB260" t="b">
        <v>0</v>
      </c>
    </row>
    <row r="261" spans="1:28" x14ac:dyDescent="0.2">
      <c r="A261" s="110" t="s">
        <v>25</v>
      </c>
      <c r="B261" s="110" t="s">
        <v>39</v>
      </c>
      <c r="C261" s="110" t="s">
        <v>1302</v>
      </c>
      <c r="D261" s="113">
        <v>45453</v>
      </c>
      <c r="E261" s="115">
        <v>22</v>
      </c>
      <c r="F261" s="110" t="s">
        <v>50</v>
      </c>
      <c r="G261" s="110" t="s">
        <v>25</v>
      </c>
      <c r="H261" s="111" t="s">
        <v>11</v>
      </c>
      <c r="I261" s="110" t="s">
        <v>87</v>
      </c>
      <c r="J261" s="114" t="s">
        <v>77</v>
      </c>
      <c r="K261" s="114">
        <v>6.7500000000000004E-2</v>
      </c>
      <c r="L261" s="114" t="s">
        <v>424</v>
      </c>
      <c r="M261" s="114" t="b">
        <f t="shared" si="5"/>
        <v>0</v>
      </c>
      <c r="N261" t="s">
        <v>582</v>
      </c>
      <c r="O261">
        <v>88000</v>
      </c>
      <c r="P261" t="s">
        <v>582</v>
      </c>
      <c r="Q261">
        <v>28000</v>
      </c>
      <c r="R261" t="s">
        <v>582</v>
      </c>
      <c r="S261">
        <v>28000</v>
      </c>
      <c r="T261" s="152" t="s">
        <v>582</v>
      </c>
      <c r="U261" s="152" t="s">
        <v>582</v>
      </c>
      <c r="V261" s="152" t="s">
        <v>582</v>
      </c>
      <c r="W261" s="152" t="s">
        <v>582</v>
      </c>
      <c r="X261" s="152" t="s">
        <v>582</v>
      </c>
      <c r="Y261" s="152" t="s">
        <v>582</v>
      </c>
      <c r="Z261" s="147" t="s">
        <v>1254</v>
      </c>
      <c r="AA261" s="147" t="s">
        <v>1254</v>
      </c>
      <c r="AB261" t="b">
        <v>0</v>
      </c>
    </row>
    <row r="262" spans="1:28" x14ac:dyDescent="0.2">
      <c r="A262" s="110" t="s">
        <v>25</v>
      </c>
      <c r="B262" s="110" t="s">
        <v>39</v>
      </c>
      <c r="C262" s="110" t="s">
        <v>1302</v>
      </c>
      <c r="D262" s="113">
        <v>45453</v>
      </c>
      <c r="E262" s="115">
        <v>22</v>
      </c>
      <c r="F262" s="110" t="s">
        <v>50</v>
      </c>
      <c r="G262" s="110" t="s">
        <v>25</v>
      </c>
      <c r="H262" s="111" t="s">
        <v>176</v>
      </c>
      <c r="I262" s="110" t="s">
        <v>87</v>
      </c>
      <c r="J262" s="114" t="s">
        <v>106</v>
      </c>
      <c r="K262" s="114">
        <v>3.3700000000000001E-2</v>
      </c>
      <c r="L262" s="114" t="s">
        <v>424</v>
      </c>
      <c r="M262" s="114" t="b">
        <f t="shared" si="5"/>
        <v>0</v>
      </c>
      <c r="N262" t="s">
        <v>582</v>
      </c>
      <c r="O262">
        <v>870000</v>
      </c>
      <c r="P262" t="s">
        <v>582</v>
      </c>
      <c r="Q262">
        <v>470000</v>
      </c>
      <c r="R262" t="s">
        <v>582</v>
      </c>
      <c r="S262">
        <v>470000</v>
      </c>
      <c r="T262" s="152" t="s">
        <v>582</v>
      </c>
      <c r="U262" s="152" t="s">
        <v>582</v>
      </c>
      <c r="V262" s="152" t="s">
        <v>582</v>
      </c>
      <c r="W262" s="152" t="s">
        <v>582</v>
      </c>
      <c r="X262" s="152" t="s">
        <v>582</v>
      </c>
      <c r="Y262" s="152" t="s">
        <v>582</v>
      </c>
      <c r="Z262" s="147" t="s">
        <v>1254</v>
      </c>
      <c r="AA262" s="147" t="s">
        <v>1254</v>
      </c>
      <c r="AB262" t="b">
        <v>0</v>
      </c>
    </row>
    <row r="263" spans="1:28" x14ac:dyDescent="0.2">
      <c r="A263" s="110" t="s">
        <v>25</v>
      </c>
      <c r="B263" s="110" t="s">
        <v>39</v>
      </c>
      <c r="C263" s="110" t="s">
        <v>1302</v>
      </c>
      <c r="D263" s="113">
        <v>45453</v>
      </c>
      <c r="E263" s="115">
        <v>22</v>
      </c>
      <c r="F263" s="110" t="s">
        <v>50</v>
      </c>
      <c r="G263" s="110" t="s">
        <v>25</v>
      </c>
      <c r="H263" s="111" t="s">
        <v>180</v>
      </c>
      <c r="I263" s="110" t="s">
        <v>56</v>
      </c>
      <c r="J263" s="114" t="s">
        <v>106</v>
      </c>
      <c r="K263" s="114">
        <v>3.3700000000000001E-2</v>
      </c>
      <c r="L263" s="114" t="s">
        <v>424</v>
      </c>
      <c r="M263" s="114" t="b">
        <f t="shared" si="5"/>
        <v>0</v>
      </c>
      <c r="N263">
        <v>26</v>
      </c>
      <c r="O263">
        <v>55</v>
      </c>
      <c r="P263">
        <v>320</v>
      </c>
      <c r="Q263">
        <v>54</v>
      </c>
      <c r="R263">
        <v>8900</v>
      </c>
      <c r="S263">
        <v>54</v>
      </c>
      <c r="T263" s="152" t="s">
        <v>582</v>
      </c>
      <c r="U263" s="152" t="s">
        <v>582</v>
      </c>
      <c r="V263" s="152" t="s">
        <v>582</v>
      </c>
      <c r="W263" s="152" t="s">
        <v>582</v>
      </c>
      <c r="X263" s="152" t="s">
        <v>582</v>
      </c>
      <c r="Y263" s="152" t="s">
        <v>582</v>
      </c>
      <c r="Z263" s="147" t="s">
        <v>1254</v>
      </c>
      <c r="AA263" s="147" t="s">
        <v>1254</v>
      </c>
      <c r="AB263" t="b">
        <v>0</v>
      </c>
    </row>
    <row r="264" spans="1:28" x14ac:dyDescent="0.2">
      <c r="A264" s="110" t="s">
        <v>25</v>
      </c>
      <c r="B264" s="110" t="s">
        <v>39</v>
      </c>
      <c r="C264" s="110" t="s">
        <v>1302</v>
      </c>
      <c r="D264" s="113">
        <v>45453</v>
      </c>
      <c r="E264" s="115">
        <v>22</v>
      </c>
      <c r="F264" s="110" t="s">
        <v>50</v>
      </c>
      <c r="G264" s="110" t="s">
        <v>25</v>
      </c>
      <c r="H264" s="111" t="s">
        <v>184</v>
      </c>
      <c r="I264" s="110" t="s">
        <v>185</v>
      </c>
      <c r="J264" s="114" t="s">
        <v>106</v>
      </c>
      <c r="K264" s="114">
        <v>3.3700000000000001E-2</v>
      </c>
      <c r="L264" s="114" t="s">
        <v>424</v>
      </c>
      <c r="M264" s="114" t="b">
        <f t="shared" si="5"/>
        <v>0</v>
      </c>
      <c r="N264">
        <v>51</v>
      </c>
      <c r="O264" t="s">
        <v>582</v>
      </c>
      <c r="P264">
        <v>130</v>
      </c>
      <c r="Q264" t="s">
        <v>582</v>
      </c>
      <c r="R264">
        <v>3700</v>
      </c>
      <c r="S264" t="s">
        <v>582</v>
      </c>
      <c r="T264" s="152" t="s">
        <v>582</v>
      </c>
      <c r="U264" s="152" t="s">
        <v>582</v>
      </c>
      <c r="V264" s="152" t="s">
        <v>582</v>
      </c>
      <c r="W264" s="152" t="s">
        <v>582</v>
      </c>
      <c r="X264" s="152" t="s">
        <v>582</v>
      </c>
      <c r="Y264" s="152" t="s">
        <v>582</v>
      </c>
      <c r="Z264" s="147" t="s">
        <v>1254</v>
      </c>
      <c r="AA264" s="147" t="s">
        <v>1254</v>
      </c>
      <c r="AB264" t="b">
        <v>0</v>
      </c>
    </row>
    <row r="265" spans="1:28" x14ac:dyDescent="0.2">
      <c r="A265" s="110" t="s">
        <v>25</v>
      </c>
      <c r="B265" s="110" t="s">
        <v>39</v>
      </c>
      <c r="C265" s="110" t="s">
        <v>1302</v>
      </c>
      <c r="D265" s="113">
        <v>45453</v>
      </c>
      <c r="E265" s="115">
        <v>22</v>
      </c>
      <c r="F265" s="110" t="s">
        <v>50</v>
      </c>
      <c r="G265" s="110" t="s">
        <v>25</v>
      </c>
      <c r="H265" s="111" t="s">
        <v>188</v>
      </c>
      <c r="I265" s="110" t="s">
        <v>87</v>
      </c>
      <c r="J265" s="114" t="s">
        <v>61</v>
      </c>
      <c r="K265" s="114">
        <v>0.13500000000000001</v>
      </c>
      <c r="L265" s="114" t="s">
        <v>424</v>
      </c>
      <c r="M265" s="114" t="b">
        <f t="shared" si="5"/>
        <v>0</v>
      </c>
      <c r="N265" t="s">
        <v>582</v>
      </c>
      <c r="O265">
        <v>130000</v>
      </c>
      <c r="P265" t="s">
        <v>582</v>
      </c>
      <c r="Q265">
        <v>69000</v>
      </c>
      <c r="R265" t="s">
        <v>582</v>
      </c>
      <c r="S265">
        <v>69000</v>
      </c>
      <c r="T265" s="152" t="s">
        <v>582</v>
      </c>
      <c r="U265" s="152" t="s">
        <v>582</v>
      </c>
      <c r="V265" s="152" t="s">
        <v>582</v>
      </c>
      <c r="W265" s="152" t="s">
        <v>582</v>
      </c>
      <c r="X265" s="152" t="s">
        <v>582</v>
      </c>
      <c r="Y265" s="152" t="s">
        <v>582</v>
      </c>
      <c r="Z265" s="147" t="s">
        <v>1254</v>
      </c>
      <c r="AA265" s="147" t="s">
        <v>1254</v>
      </c>
      <c r="AB265" t="b">
        <v>0</v>
      </c>
    </row>
    <row r="266" spans="1:28" x14ac:dyDescent="0.2">
      <c r="A266" s="110" t="s">
        <v>25</v>
      </c>
      <c r="B266" s="110" t="s">
        <v>39</v>
      </c>
      <c r="C266" s="110" t="s">
        <v>1302</v>
      </c>
      <c r="D266" s="113">
        <v>45453</v>
      </c>
      <c r="E266" s="115">
        <v>22</v>
      </c>
      <c r="F266" s="110" t="s">
        <v>50</v>
      </c>
      <c r="G266" s="110" t="s">
        <v>25</v>
      </c>
      <c r="H266" s="111" t="s">
        <v>191</v>
      </c>
      <c r="I266" s="110" t="s">
        <v>87</v>
      </c>
      <c r="J266" s="114" t="s">
        <v>77</v>
      </c>
      <c r="K266" s="114">
        <v>6.7500000000000004E-2</v>
      </c>
      <c r="L266" s="114" t="s">
        <v>424</v>
      </c>
      <c r="M266" s="114" t="b">
        <f t="shared" si="5"/>
        <v>0</v>
      </c>
      <c r="N266" t="s">
        <v>582</v>
      </c>
      <c r="O266">
        <v>6900</v>
      </c>
      <c r="P266" t="s">
        <v>582</v>
      </c>
      <c r="Q266">
        <v>2900</v>
      </c>
      <c r="R266" t="s">
        <v>582</v>
      </c>
      <c r="S266">
        <v>2900</v>
      </c>
      <c r="T266" s="152" t="s">
        <v>582</v>
      </c>
      <c r="U266" s="152" t="s">
        <v>582</v>
      </c>
      <c r="V266" s="152" t="s">
        <v>582</v>
      </c>
      <c r="W266" s="152" t="s">
        <v>582</v>
      </c>
      <c r="X266" s="152" t="s">
        <v>582</v>
      </c>
      <c r="Y266" s="152" t="s">
        <v>582</v>
      </c>
      <c r="Z266" s="147" t="s">
        <v>1254</v>
      </c>
      <c r="AA266" s="147" t="s">
        <v>1254</v>
      </c>
      <c r="AB266" t="b">
        <v>0</v>
      </c>
    </row>
    <row r="267" spans="1:28" x14ac:dyDescent="0.2">
      <c r="A267" s="110" t="s">
        <v>25</v>
      </c>
      <c r="B267" s="110" t="s">
        <v>39</v>
      </c>
      <c r="C267" s="110" t="s">
        <v>1302</v>
      </c>
      <c r="D267" s="113">
        <v>45453</v>
      </c>
      <c r="E267" s="115">
        <v>22</v>
      </c>
      <c r="F267" s="110" t="s">
        <v>50</v>
      </c>
      <c r="G267" s="110" t="s">
        <v>25</v>
      </c>
      <c r="H267" s="111" t="s">
        <v>1</v>
      </c>
      <c r="I267" s="110" t="s">
        <v>87</v>
      </c>
      <c r="J267" s="114" t="s">
        <v>77</v>
      </c>
      <c r="K267" s="114">
        <v>6.7500000000000004E-2</v>
      </c>
      <c r="L267" s="114" t="s">
        <v>424</v>
      </c>
      <c r="M267" s="114" t="b">
        <f t="shared" si="5"/>
        <v>0</v>
      </c>
      <c r="N267" t="s">
        <v>582</v>
      </c>
      <c r="O267">
        <v>6900</v>
      </c>
      <c r="P267" t="s">
        <v>582</v>
      </c>
      <c r="Q267">
        <v>2900</v>
      </c>
      <c r="R267" t="s">
        <v>582</v>
      </c>
      <c r="S267">
        <v>2900</v>
      </c>
      <c r="T267" s="152" t="s">
        <v>582</v>
      </c>
      <c r="U267" s="152" t="s">
        <v>582</v>
      </c>
      <c r="V267" s="152" t="s">
        <v>582</v>
      </c>
      <c r="W267" s="152" t="s">
        <v>582</v>
      </c>
      <c r="X267" s="152" t="s">
        <v>582</v>
      </c>
      <c r="Y267" s="152" t="s">
        <v>582</v>
      </c>
      <c r="Z267" s="147" t="s">
        <v>1254</v>
      </c>
      <c r="AA267" s="147" t="s">
        <v>1254</v>
      </c>
      <c r="AB267" t="b">
        <v>0</v>
      </c>
    </row>
    <row r="268" spans="1:28" x14ac:dyDescent="0.2">
      <c r="A268" s="110" t="s">
        <v>25</v>
      </c>
      <c r="B268" s="110" t="s">
        <v>39</v>
      </c>
      <c r="C268" s="110" t="s">
        <v>1302</v>
      </c>
      <c r="D268" s="113">
        <v>45453</v>
      </c>
      <c r="E268" s="115">
        <v>22</v>
      </c>
      <c r="F268" s="110" t="s">
        <v>50</v>
      </c>
      <c r="G268" s="110" t="s">
        <v>25</v>
      </c>
      <c r="H268" s="111" t="s">
        <v>196</v>
      </c>
      <c r="I268" s="110" t="s">
        <v>56</v>
      </c>
      <c r="J268" s="114" t="s">
        <v>106</v>
      </c>
      <c r="K268" s="114">
        <v>3.3700000000000001E-2</v>
      </c>
      <c r="L268" s="114" t="s">
        <v>424</v>
      </c>
      <c r="M268" s="114" t="b">
        <f t="shared" si="5"/>
        <v>0</v>
      </c>
      <c r="N268">
        <v>4.4000000000000004</v>
      </c>
      <c r="O268">
        <v>3100</v>
      </c>
      <c r="P268">
        <v>34</v>
      </c>
      <c r="Q268">
        <v>1000</v>
      </c>
      <c r="R268">
        <v>950</v>
      </c>
      <c r="S268">
        <v>1000</v>
      </c>
      <c r="T268" s="152" t="s">
        <v>582</v>
      </c>
      <c r="U268" s="152" t="s">
        <v>582</v>
      </c>
      <c r="V268" s="152" t="s">
        <v>582</v>
      </c>
      <c r="W268" s="152" t="s">
        <v>582</v>
      </c>
      <c r="X268" s="152" t="s">
        <v>582</v>
      </c>
      <c r="Y268" s="152" t="s">
        <v>582</v>
      </c>
      <c r="Z268" s="147" t="s">
        <v>1254</v>
      </c>
      <c r="AA268" s="147" t="s">
        <v>1254</v>
      </c>
      <c r="AB268" t="b">
        <v>0</v>
      </c>
    </row>
    <row r="269" spans="1:28" x14ac:dyDescent="0.2">
      <c r="A269" s="110" t="s">
        <v>25</v>
      </c>
      <c r="B269" s="110" t="s">
        <v>39</v>
      </c>
      <c r="C269" s="110" t="s">
        <v>1302</v>
      </c>
      <c r="D269" s="113">
        <v>45453</v>
      </c>
      <c r="E269" s="115">
        <v>22</v>
      </c>
      <c r="F269" s="110" t="s">
        <v>50</v>
      </c>
      <c r="G269" s="110" t="s">
        <v>25</v>
      </c>
      <c r="H269" s="111" t="s">
        <v>200</v>
      </c>
      <c r="I269" s="110" t="s">
        <v>87</v>
      </c>
      <c r="J269" s="114" t="s">
        <v>77</v>
      </c>
      <c r="K269" s="114">
        <v>6.7500000000000004E-2</v>
      </c>
      <c r="L269" s="114" t="s">
        <v>424</v>
      </c>
      <c r="M269" s="114" t="b">
        <f t="shared" si="5"/>
        <v>0</v>
      </c>
      <c r="N269" t="s">
        <v>582</v>
      </c>
      <c r="O269">
        <v>25000</v>
      </c>
      <c r="P269" t="s">
        <v>582</v>
      </c>
      <c r="Q269">
        <v>20000</v>
      </c>
      <c r="R269" t="s">
        <v>582</v>
      </c>
      <c r="S269">
        <v>20000</v>
      </c>
      <c r="T269" s="152" t="s">
        <v>582</v>
      </c>
      <c r="U269" s="152" t="s">
        <v>582</v>
      </c>
      <c r="V269" s="152" t="s">
        <v>582</v>
      </c>
      <c r="W269" s="152" t="s">
        <v>582</v>
      </c>
      <c r="X269" s="152" t="s">
        <v>582</v>
      </c>
      <c r="Y269" s="152" t="s">
        <v>582</v>
      </c>
      <c r="Z269" s="147" t="s">
        <v>1254</v>
      </c>
      <c r="AA269" s="147" t="s">
        <v>1254</v>
      </c>
      <c r="AB269" t="b">
        <v>0</v>
      </c>
    </row>
    <row r="270" spans="1:28" x14ac:dyDescent="0.2">
      <c r="A270" s="110" t="s">
        <v>25</v>
      </c>
      <c r="B270" s="110" t="s">
        <v>39</v>
      </c>
      <c r="C270" s="110" t="s">
        <v>1302</v>
      </c>
      <c r="D270" s="113">
        <v>45453</v>
      </c>
      <c r="E270" s="115">
        <v>22</v>
      </c>
      <c r="F270" s="110" t="s">
        <v>50</v>
      </c>
      <c r="G270" s="110" t="s">
        <v>25</v>
      </c>
      <c r="H270" s="111" t="s">
        <v>204</v>
      </c>
      <c r="I270" s="110" t="s">
        <v>205</v>
      </c>
      <c r="J270" s="114" t="s">
        <v>206</v>
      </c>
      <c r="L270" s="114" t="s">
        <v>424</v>
      </c>
      <c r="M270" s="114" t="b">
        <f t="shared" si="5"/>
        <v>0</v>
      </c>
      <c r="N270">
        <v>1.9</v>
      </c>
      <c r="O270">
        <v>310</v>
      </c>
      <c r="P270">
        <v>15</v>
      </c>
      <c r="Q270">
        <v>97</v>
      </c>
      <c r="R270">
        <v>420</v>
      </c>
      <c r="S270">
        <v>97</v>
      </c>
      <c r="T270" s="152" t="s">
        <v>582</v>
      </c>
      <c r="U270" s="152" t="s">
        <v>582</v>
      </c>
      <c r="V270" s="152" t="s">
        <v>582</v>
      </c>
      <c r="W270" s="152" t="s">
        <v>582</v>
      </c>
      <c r="X270" s="152" t="s">
        <v>582</v>
      </c>
      <c r="Y270" s="152" t="s">
        <v>582</v>
      </c>
      <c r="Z270" s="147"/>
      <c r="AA270" s="147"/>
      <c r="AB270" t="b">
        <v>0</v>
      </c>
    </row>
    <row r="271" spans="1:28" x14ac:dyDescent="0.2">
      <c r="A271" s="110" t="s">
        <v>25</v>
      </c>
      <c r="B271" s="110" t="s">
        <v>39</v>
      </c>
      <c r="C271" s="110" t="s">
        <v>1302</v>
      </c>
      <c r="D271" s="113">
        <v>45453</v>
      </c>
      <c r="E271" s="115">
        <v>22</v>
      </c>
      <c r="F271" s="110" t="s">
        <v>50</v>
      </c>
      <c r="G271" s="110" t="s">
        <v>25</v>
      </c>
      <c r="H271" s="111" t="s">
        <v>207</v>
      </c>
      <c r="I271" s="110" t="s">
        <v>208</v>
      </c>
      <c r="J271" s="114" t="s">
        <v>206</v>
      </c>
      <c r="L271" s="114" t="s">
        <v>424</v>
      </c>
      <c r="M271" s="114" t="b">
        <f t="shared" si="5"/>
        <v>0</v>
      </c>
      <c r="N271" t="s">
        <v>582</v>
      </c>
      <c r="O271">
        <v>220000</v>
      </c>
      <c r="P271" t="s">
        <v>582</v>
      </c>
      <c r="Q271">
        <v>69000</v>
      </c>
      <c r="R271" t="s">
        <v>582</v>
      </c>
      <c r="S271">
        <v>69000</v>
      </c>
      <c r="T271" s="152" t="s">
        <v>582</v>
      </c>
      <c r="U271" s="152" t="s">
        <v>582</v>
      </c>
      <c r="V271" s="152" t="s">
        <v>582</v>
      </c>
      <c r="W271" s="152" t="s">
        <v>582</v>
      </c>
      <c r="X271" s="152" t="s">
        <v>582</v>
      </c>
      <c r="Y271" s="152" t="s">
        <v>582</v>
      </c>
      <c r="Z271" s="147" t="s">
        <v>1254</v>
      </c>
      <c r="AA271" s="147" t="s">
        <v>1254</v>
      </c>
      <c r="AB271" t="b">
        <v>0</v>
      </c>
    </row>
    <row r="272" spans="1:28" x14ac:dyDescent="0.2">
      <c r="A272" s="110" t="s">
        <v>25</v>
      </c>
      <c r="B272" s="110" t="s">
        <v>39</v>
      </c>
      <c r="C272" s="110" t="s">
        <v>1302</v>
      </c>
      <c r="D272" s="113">
        <v>45453</v>
      </c>
      <c r="E272" s="115">
        <v>22</v>
      </c>
      <c r="F272" s="110" t="s">
        <v>50</v>
      </c>
      <c r="G272" s="110" t="s">
        <v>25</v>
      </c>
      <c r="H272" s="111" t="s">
        <v>209</v>
      </c>
      <c r="I272" s="110" t="s">
        <v>208</v>
      </c>
      <c r="J272" s="114" t="s">
        <v>206</v>
      </c>
      <c r="L272" s="114" t="s">
        <v>424</v>
      </c>
      <c r="M272" s="114" t="b">
        <f t="shared" si="5"/>
        <v>0</v>
      </c>
      <c r="N272">
        <v>9000</v>
      </c>
      <c r="O272">
        <v>1100</v>
      </c>
      <c r="P272">
        <v>220000</v>
      </c>
      <c r="Q272">
        <v>350</v>
      </c>
      <c r="R272">
        <v>6200000</v>
      </c>
      <c r="S272">
        <v>350</v>
      </c>
      <c r="T272" s="152" t="s">
        <v>582</v>
      </c>
      <c r="U272" s="152" t="s">
        <v>582</v>
      </c>
      <c r="V272" s="152" t="s">
        <v>582</v>
      </c>
      <c r="W272" s="152" t="s">
        <v>582</v>
      </c>
      <c r="X272" s="152" t="s">
        <v>582</v>
      </c>
      <c r="Y272" s="152" t="s">
        <v>582</v>
      </c>
      <c r="Z272" s="147" t="s">
        <v>1254</v>
      </c>
      <c r="AA272" s="147" t="s">
        <v>1254</v>
      </c>
      <c r="AB272" t="b">
        <v>0</v>
      </c>
    </row>
    <row r="273" spans="1:28" x14ac:dyDescent="0.2">
      <c r="A273" s="110" t="s">
        <v>25</v>
      </c>
      <c r="B273" s="110" t="s">
        <v>39</v>
      </c>
      <c r="C273" s="110" t="s">
        <v>1302</v>
      </c>
      <c r="D273" s="113">
        <v>45453</v>
      </c>
      <c r="E273" s="115">
        <v>22</v>
      </c>
      <c r="F273" s="110" t="s">
        <v>50</v>
      </c>
      <c r="G273" s="110" t="s">
        <v>25</v>
      </c>
      <c r="H273" s="111" t="s">
        <v>210</v>
      </c>
      <c r="I273" s="110" t="s">
        <v>208</v>
      </c>
      <c r="J273" s="114" t="s">
        <v>206</v>
      </c>
      <c r="L273" s="114" t="s">
        <v>424</v>
      </c>
      <c r="M273" s="114" t="b">
        <f t="shared" si="5"/>
        <v>0</v>
      </c>
      <c r="N273" t="s">
        <v>582</v>
      </c>
      <c r="O273">
        <v>1700000</v>
      </c>
      <c r="P273" t="s">
        <v>582</v>
      </c>
      <c r="Q273">
        <v>530000</v>
      </c>
      <c r="R273" t="s">
        <v>582</v>
      </c>
      <c r="S273">
        <v>530000</v>
      </c>
      <c r="T273" s="152" t="s">
        <v>582</v>
      </c>
      <c r="U273" s="152" t="s">
        <v>582</v>
      </c>
      <c r="V273" s="152" t="s">
        <v>582</v>
      </c>
      <c r="W273" s="152" t="s">
        <v>582</v>
      </c>
      <c r="X273" s="152" t="s">
        <v>582</v>
      </c>
      <c r="Y273" s="152" t="s">
        <v>582</v>
      </c>
      <c r="Z273" s="147" t="s">
        <v>1254</v>
      </c>
      <c r="AA273" s="147" t="s">
        <v>1254</v>
      </c>
      <c r="AB273" t="b">
        <v>0</v>
      </c>
    </row>
    <row r="274" spans="1:28" x14ac:dyDescent="0.2">
      <c r="A274" s="110" t="s">
        <v>25</v>
      </c>
      <c r="B274" s="110" t="s">
        <v>39</v>
      </c>
      <c r="C274" s="110" t="s">
        <v>1302</v>
      </c>
      <c r="D274" s="113">
        <v>45453</v>
      </c>
      <c r="E274" s="115">
        <v>22</v>
      </c>
      <c r="F274" s="110" t="s">
        <v>50</v>
      </c>
      <c r="G274" s="110" t="s">
        <v>25</v>
      </c>
      <c r="H274" s="111" t="s">
        <v>211</v>
      </c>
      <c r="I274" s="110" t="s">
        <v>212</v>
      </c>
      <c r="J274" s="114" t="s">
        <v>206</v>
      </c>
      <c r="L274" s="114" t="s">
        <v>424</v>
      </c>
      <c r="M274" s="114" t="b">
        <f t="shared" si="5"/>
        <v>0</v>
      </c>
      <c r="N274" t="s">
        <v>582</v>
      </c>
      <c r="O274">
        <v>530</v>
      </c>
      <c r="P274" t="s">
        <v>582</v>
      </c>
      <c r="Q274">
        <v>270</v>
      </c>
      <c r="R274" t="s">
        <v>582</v>
      </c>
      <c r="S274">
        <v>740</v>
      </c>
      <c r="T274" s="152" t="s">
        <v>582</v>
      </c>
      <c r="U274" s="152" t="s">
        <v>582</v>
      </c>
      <c r="V274" s="152" t="s">
        <v>582</v>
      </c>
      <c r="W274" s="152" t="s">
        <v>582</v>
      </c>
      <c r="X274" s="152" t="s">
        <v>582</v>
      </c>
      <c r="Y274" s="152" t="s">
        <v>582</v>
      </c>
      <c r="Z274" s="147" t="s">
        <v>1254</v>
      </c>
      <c r="AA274" s="147" t="s">
        <v>1254</v>
      </c>
      <c r="AB274" t="b">
        <v>0</v>
      </c>
    </row>
    <row r="275" spans="1:28" x14ac:dyDescent="0.2">
      <c r="A275" s="110" t="s">
        <v>25</v>
      </c>
      <c r="B275" s="110" t="s">
        <v>39</v>
      </c>
      <c r="C275" s="110" t="s">
        <v>1302</v>
      </c>
      <c r="D275" s="113">
        <v>45453</v>
      </c>
      <c r="E275" s="115">
        <v>22</v>
      </c>
      <c r="F275" s="110" t="s">
        <v>50</v>
      </c>
      <c r="G275" s="110" t="s">
        <v>25</v>
      </c>
      <c r="H275" s="111" t="s">
        <v>213</v>
      </c>
      <c r="I275" s="110" t="s">
        <v>208</v>
      </c>
      <c r="J275" s="114" t="s">
        <v>206</v>
      </c>
      <c r="L275" s="114" t="s">
        <v>424</v>
      </c>
      <c r="M275" s="114" t="b">
        <f t="shared" si="5"/>
        <v>0</v>
      </c>
      <c r="N275" t="s">
        <v>582</v>
      </c>
      <c r="O275">
        <v>350</v>
      </c>
      <c r="P275" t="s">
        <v>582</v>
      </c>
      <c r="Q275">
        <v>110</v>
      </c>
      <c r="R275" t="s">
        <v>582</v>
      </c>
      <c r="S275">
        <v>110</v>
      </c>
      <c r="T275" s="152" t="s">
        <v>582</v>
      </c>
      <c r="U275" s="152" t="s">
        <v>582</v>
      </c>
      <c r="V275" s="152" t="s">
        <v>582</v>
      </c>
      <c r="W275" s="152" t="s">
        <v>582</v>
      </c>
      <c r="X275" s="152" t="s">
        <v>582</v>
      </c>
      <c r="Y275" s="152" t="s">
        <v>582</v>
      </c>
      <c r="Z275" s="147" t="s">
        <v>1254</v>
      </c>
      <c r="AA275" s="147" t="s">
        <v>1254</v>
      </c>
      <c r="AB275" t="b">
        <v>0</v>
      </c>
    </row>
    <row r="276" spans="1:28" x14ac:dyDescent="0.2">
      <c r="A276" s="110" t="s">
        <v>25</v>
      </c>
      <c r="B276" s="110" t="s">
        <v>39</v>
      </c>
      <c r="C276" s="110" t="s">
        <v>1302</v>
      </c>
      <c r="D276" s="113">
        <v>45453</v>
      </c>
      <c r="E276" s="115">
        <v>22</v>
      </c>
      <c r="F276" s="110" t="s">
        <v>50</v>
      </c>
      <c r="G276" s="110" t="s">
        <v>25</v>
      </c>
      <c r="H276" s="111" t="s">
        <v>214</v>
      </c>
      <c r="I276" s="110" t="s">
        <v>208</v>
      </c>
      <c r="J276" s="114" t="s">
        <v>206</v>
      </c>
      <c r="L276" s="114" t="s">
        <v>424</v>
      </c>
      <c r="M276" s="114" t="b">
        <f t="shared" si="5"/>
        <v>0</v>
      </c>
      <c r="N276" t="s">
        <v>582</v>
      </c>
      <c r="O276">
        <v>5800</v>
      </c>
      <c r="P276" t="s">
        <v>582</v>
      </c>
      <c r="Q276">
        <v>1800</v>
      </c>
      <c r="R276" t="s">
        <v>582</v>
      </c>
      <c r="S276">
        <v>1800</v>
      </c>
      <c r="T276" s="152" t="s">
        <v>582</v>
      </c>
      <c r="U276" s="152" t="s">
        <v>582</v>
      </c>
      <c r="V276" s="152" t="s">
        <v>582</v>
      </c>
      <c r="W276" s="152" t="s">
        <v>582</v>
      </c>
      <c r="X276" s="152" t="s">
        <v>582</v>
      </c>
      <c r="Y276" s="152" t="s">
        <v>582</v>
      </c>
      <c r="Z276" s="147" t="s">
        <v>1254</v>
      </c>
      <c r="AA276" s="147" t="s">
        <v>1254</v>
      </c>
      <c r="AB276" t="b">
        <v>0</v>
      </c>
    </row>
    <row r="277" spans="1:28" x14ac:dyDescent="0.2">
      <c r="A277" s="110" t="s">
        <v>25</v>
      </c>
      <c r="B277" s="110" t="s">
        <v>39</v>
      </c>
      <c r="C277" s="110" t="s">
        <v>1302</v>
      </c>
      <c r="D277" s="113">
        <v>45453</v>
      </c>
      <c r="E277" s="115">
        <v>22</v>
      </c>
      <c r="F277" s="110" t="s">
        <v>50</v>
      </c>
      <c r="G277" s="110" t="s">
        <v>25</v>
      </c>
      <c r="H277" s="111" t="s">
        <v>216</v>
      </c>
      <c r="I277" s="110" t="s">
        <v>56</v>
      </c>
      <c r="J277" s="114" t="s">
        <v>206</v>
      </c>
      <c r="L277" s="114" t="s">
        <v>424</v>
      </c>
      <c r="M277" s="114" t="b">
        <f t="shared" si="5"/>
        <v>0</v>
      </c>
      <c r="N277">
        <v>0.74</v>
      </c>
      <c r="O277">
        <v>11</v>
      </c>
      <c r="P277">
        <v>8.4</v>
      </c>
      <c r="Q277">
        <v>4.9000000000000004</v>
      </c>
      <c r="R277">
        <v>230</v>
      </c>
      <c r="S277">
        <v>4.9000000000000004</v>
      </c>
      <c r="T277" s="152" t="s">
        <v>582</v>
      </c>
      <c r="U277" s="152" t="s">
        <v>582</v>
      </c>
      <c r="V277" s="152" t="s">
        <v>582</v>
      </c>
      <c r="W277" s="152" t="s">
        <v>582</v>
      </c>
      <c r="X277" s="152" t="s">
        <v>582</v>
      </c>
      <c r="Y277" s="152" t="s">
        <v>582</v>
      </c>
      <c r="Z277" s="147" t="s">
        <v>1254</v>
      </c>
      <c r="AA277" s="147" t="s">
        <v>1254</v>
      </c>
      <c r="AB277" t="b">
        <v>0</v>
      </c>
    </row>
    <row r="278" spans="1:28" x14ac:dyDescent="0.2">
      <c r="A278" s="110" t="s">
        <v>25</v>
      </c>
      <c r="B278" s="110" t="s">
        <v>39</v>
      </c>
      <c r="C278" s="110" t="s">
        <v>1302</v>
      </c>
      <c r="D278" s="113">
        <v>45453</v>
      </c>
      <c r="E278" s="115">
        <v>22</v>
      </c>
      <c r="F278" s="110" t="s">
        <v>50</v>
      </c>
      <c r="G278" s="110" t="s">
        <v>25</v>
      </c>
      <c r="H278" s="111" t="s">
        <v>4</v>
      </c>
      <c r="I278" s="110" t="s">
        <v>87</v>
      </c>
      <c r="J278" s="114" t="s">
        <v>206</v>
      </c>
      <c r="L278" s="114" t="s">
        <v>424</v>
      </c>
      <c r="M278" s="114" t="b">
        <f t="shared" si="5"/>
        <v>0</v>
      </c>
      <c r="N278" t="s">
        <v>582</v>
      </c>
      <c r="O278">
        <v>70000</v>
      </c>
      <c r="P278" t="s">
        <v>582</v>
      </c>
      <c r="Q278">
        <v>21000</v>
      </c>
      <c r="R278" t="s">
        <v>582</v>
      </c>
      <c r="S278">
        <v>21000</v>
      </c>
      <c r="T278" s="152" t="s">
        <v>582</v>
      </c>
      <c r="U278" s="152" t="s">
        <v>582</v>
      </c>
      <c r="V278" s="152" t="s">
        <v>582</v>
      </c>
      <c r="W278" s="152" t="s">
        <v>582</v>
      </c>
      <c r="X278" s="152" t="s">
        <v>582</v>
      </c>
      <c r="Y278" s="152" t="s">
        <v>582</v>
      </c>
      <c r="Z278" s="147" t="s">
        <v>1254</v>
      </c>
      <c r="AA278" s="147" t="s">
        <v>1254</v>
      </c>
      <c r="AB278" t="b">
        <v>0</v>
      </c>
    </row>
    <row r="279" spans="1:28" x14ac:dyDescent="0.2">
      <c r="A279" s="110" t="s">
        <v>25</v>
      </c>
      <c r="B279" s="110" t="s">
        <v>39</v>
      </c>
      <c r="C279" s="110" t="s">
        <v>1302</v>
      </c>
      <c r="D279" s="113">
        <v>45453</v>
      </c>
      <c r="E279" s="115">
        <v>22</v>
      </c>
      <c r="F279" s="110" t="s">
        <v>50</v>
      </c>
      <c r="G279" s="110" t="s">
        <v>25</v>
      </c>
      <c r="H279" s="111" t="s">
        <v>223</v>
      </c>
      <c r="I279" s="110" t="s">
        <v>87</v>
      </c>
      <c r="J279" s="114" t="s">
        <v>206</v>
      </c>
      <c r="L279" s="114" t="s">
        <v>424</v>
      </c>
      <c r="M279" s="114" t="b">
        <f t="shared" si="5"/>
        <v>0</v>
      </c>
      <c r="N279" t="s">
        <v>582</v>
      </c>
      <c r="O279">
        <v>350000</v>
      </c>
      <c r="P279" t="s">
        <v>582</v>
      </c>
      <c r="Q279">
        <v>110000</v>
      </c>
      <c r="R279" t="s">
        <v>582</v>
      </c>
      <c r="S279">
        <v>110000</v>
      </c>
      <c r="T279" s="152" t="s">
        <v>582</v>
      </c>
      <c r="U279" s="152" t="s">
        <v>582</v>
      </c>
      <c r="V279" s="152" t="s">
        <v>582</v>
      </c>
      <c r="W279" s="152" t="s">
        <v>582</v>
      </c>
      <c r="X279" s="152" t="s">
        <v>582</v>
      </c>
      <c r="Y279" s="152" t="s">
        <v>582</v>
      </c>
      <c r="Z279" s="147" t="s">
        <v>1254</v>
      </c>
      <c r="AA279" s="147" t="s">
        <v>1254</v>
      </c>
      <c r="AB279" t="b">
        <v>0</v>
      </c>
    </row>
    <row r="280" spans="1:28" x14ac:dyDescent="0.2">
      <c r="A280" s="110" t="s">
        <v>25</v>
      </c>
      <c r="B280" s="110" t="s">
        <v>39</v>
      </c>
      <c r="C280" s="110" t="s">
        <v>1302</v>
      </c>
      <c r="D280" s="113">
        <v>45453</v>
      </c>
      <c r="E280" s="115">
        <v>22</v>
      </c>
      <c r="F280" s="110" t="s">
        <v>50</v>
      </c>
      <c r="G280" s="110" t="s">
        <v>25</v>
      </c>
      <c r="H280" s="111" t="s">
        <v>231</v>
      </c>
      <c r="I280" s="110" t="s">
        <v>56</v>
      </c>
      <c r="J280" s="114" t="s">
        <v>206</v>
      </c>
      <c r="L280" s="114" t="s">
        <v>424</v>
      </c>
      <c r="M280" s="114" t="b">
        <f t="shared" si="5"/>
        <v>0</v>
      </c>
      <c r="N280">
        <v>21</v>
      </c>
      <c r="O280" t="s">
        <v>582</v>
      </c>
      <c r="P280">
        <v>170</v>
      </c>
      <c r="Q280" t="s">
        <v>582</v>
      </c>
      <c r="R280">
        <v>4800</v>
      </c>
      <c r="S280" t="s">
        <v>582</v>
      </c>
      <c r="T280" s="152" t="s">
        <v>582</v>
      </c>
      <c r="U280" s="152" t="s">
        <v>582</v>
      </c>
      <c r="V280" s="152" t="s">
        <v>582</v>
      </c>
      <c r="W280" s="152" t="s">
        <v>582</v>
      </c>
      <c r="X280" s="152" t="s">
        <v>582</v>
      </c>
      <c r="Y280" s="152" t="s">
        <v>582</v>
      </c>
      <c r="Z280" s="147" t="s">
        <v>1254</v>
      </c>
      <c r="AA280" s="147" t="s">
        <v>1254</v>
      </c>
      <c r="AB280" t="b">
        <v>0</v>
      </c>
    </row>
    <row r="281" spans="1:28" x14ac:dyDescent="0.2">
      <c r="A281" s="110" t="s">
        <v>25</v>
      </c>
      <c r="B281" s="110" t="s">
        <v>39</v>
      </c>
      <c r="C281" s="110" t="s">
        <v>1302</v>
      </c>
      <c r="D281" s="113">
        <v>45453</v>
      </c>
      <c r="E281" s="115">
        <v>22</v>
      </c>
      <c r="F281" s="110" t="s">
        <v>50</v>
      </c>
      <c r="G281" s="110" t="s">
        <v>25</v>
      </c>
      <c r="H281" s="111" t="s">
        <v>234</v>
      </c>
      <c r="I281" s="110" t="s">
        <v>205</v>
      </c>
      <c r="J281" s="114" t="s">
        <v>206</v>
      </c>
      <c r="L281" s="114" t="s">
        <v>424</v>
      </c>
      <c r="M281" s="114" t="b">
        <f t="shared" si="5"/>
        <v>0</v>
      </c>
      <c r="N281">
        <v>2.1</v>
      </c>
      <c r="O281">
        <v>220</v>
      </c>
      <c r="P281">
        <v>17</v>
      </c>
      <c r="Q281">
        <v>74</v>
      </c>
      <c r="R281">
        <v>490</v>
      </c>
      <c r="S281">
        <v>74</v>
      </c>
      <c r="T281" s="152" t="s">
        <v>582</v>
      </c>
      <c r="U281" s="152" t="s">
        <v>582</v>
      </c>
      <c r="V281" s="152" t="s">
        <v>582</v>
      </c>
      <c r="W281" s="152" t="s">
        <v>582</v>
      </c>
      <c r="X281" s="152" t="s">
        <v>582</v>
      </c>
      <c r="Y281" s="152" t="s">
        <v>582</v>
      </c>
      <c r="Z281" s="147" t="s">
        <v>1254</v>
      </c>
      <c r="AA281" s="147" t="s">
        <v>1254</v>
      </c>
      <c r="AB281" t="b">
        <v>0</v>
      </c>
    </row>
    <row r="282" spans="1:28" x14ac:dyDescent="0.2">
      <c r="A282" s="110" t="s">
        <v>25</v>
      </c>
      <c r="B282" s="110" t="s">
        <v>39</v>
      </c>
      <c r="C282" s="110" t="s">
        <v>1302</v>
      </c>
      <c r="D282" s="113">
        <v>45453</v>
      </c>
      <c r="E282" s="115">
        <v>22</v>
      </c>
      <c r="F282" s="110" t="s">
        <v>50</v>
      </c>
      <c r="G282" s="110" t="s">
        <v>25</v>
      </c>
      <c r="H282" s="111" t="s">
        <v>238</v>
      </c>
      <c r="I282" s="110" t="s">
        <v>205</v>
      </c>
      <c r="J282" s="114" t="s">
        <v>206</v>
      </c>
      <c r="L282" s="114" t="s">
        <v>424</v>
      </c>
      <c r="M282" s="114" t="b">
        <f t="shared" si="5"/>
        <v>0</v>
      </c>
      <c r="N282">
        <v>21</v>
      </c>
      <c r="O282" t="s">
        <v>582</v>
      </c>
      <c r="P282">
        <v>170</v>
      </c>
      <c r="Q282" t="s">
        <v>582</v>
      </c>
      <c r="R282">
        <v>4900</v>
      </c>
      <c r="S282" t="s">
        <v>582</v>
      </c>
      <c r="T282" s="152" t="s">
        <v>582</v>
      </c>
      <c r="U282" s="152" t="s">
        <v>582</v>
      </c>
      <c r="V282" s="152" t="s">
        <v>582</v>
      </c>
      <c r="W282" s="152" t="s">
        <v>582</v>
      </c>
      <c r="X282" s="152" t="s">
        <v>582</v>
      </c>
      <c r="Y282" s="152" t="s">
        <v>582</v>
      </c>
      <c r="Z282" s="147" t="s">
        <v>1254</v>
      </c>
      <c r="AA282" s="147" t="s">
        <v>1254</v>
      </c>
      <c r="AB282" t="b">
        <v>0</v>
      </c>
    </row>
    <row r="283" spans="1:28" x14ac:dyDescent="0.2">
      <c r="A283" s="110" t="s">
        <v>25</v>
      </c>
      <c r="B283" s="110" t="s">
        <v>39</v>
      </c>
      <c r="C283" s="110" t="s">
        <v>1302</v>
      </c>
      <c r="D283" s="113">
        <v>45453</v>
      </c>
      <c r="E283" s="115">
        <v>22</v>
      </c>
      <c r="F283" s="110" t="s">
        <v>50</v>
      </c>
      <c r="G283" s="110" t="s">
        <v>25</v>
      </c>
      <c r="H283" s="111" t="s">
        <v>242</v>
      </c>
      <c r="I283" s="110" t="s">
        <v>205</v>
      </c>
      <c r="J283" s="114" t="s">
        <v>206</v>
      </c>
      <c r="L283" s="114" t="s">
        <v>424</v>
      </c>
      <c r="M283" s="114" t="b">
        <f t="shared" si="5"/>
        <v>0</v>
      </c>
      <c r="N283">
        <v>210</v>
      </c>
      <c r="O283" t="s">
        <v>582</v>
      </c>
      <c r="P283">
        <v>1700</v>
      </c>
      <c r="Q283" t="s">
        <v>582</v>
      </c>
      <c r="R283">
        <v>49000</v>
      </c>
      <c r="S283" t="s">
        <v>582</v>
      </c>
      <c r="T283" s="152" t="s">
        <v>582</v>
      </c>
      <c r="U283" s="152" t="s">
        <v>582</v>
      </c>
      <c r="V283" s="152" t="s">
        <v>582</v>
      </c>
      <c r="W283" s="152" t="s">
        <v>582</v>
      </c>
      <c r="X283" s="152" t="s">
        <v>582</v>
      </c>
      <c r="Y283" s="152" t="s">
        <v>582</v>
      </c>
      <c r="Z283" s="147" t="s">
        <v>1254</v>
      </c>
      <c r="AA283" s="147" t="s">
        <v>1254</v>
      </c>
      <c r="AB283" t="b">
        <v>0</v>
      </c>
    </row>
    <row r="284" spans="1:28" x14ac:dyDescent="0.2">
      <c r="A284" s="110" t="s">
        <v>25</v>
      </c>
      <c r="B284" s="110" t="s">
        <v>39</v>
      </c>
      <c r="C284" s="110" t="s">
        <v>1302</v>
      </c>
      <c r="D284" s="113">
        <v>45453</v>
      </c>
      <c r="E284" s="115">
        <v>22</v>
      </c>
      <c r="F284" s="110" t="s">
        <v>50</v>
      </c>
      <c r="G284" s="110" t="s">
        <v>25</v>
      </c>
      <c r="H284" s="111" t="s">
        <v>8</v>
      </c>
      <c r="I284" s="110" t="s">
        <v>205</v>
      </c>
      <c r="J284" s="114" t="s">
        <v>206</v>
      </c>
      <c r="L284" s="114" t="s">
        <v>424</v>
      </c>
      <c r="M284" s="114" t="b">
        <f t="shared" si="5"/>
        <v>0</v>
      </c>
      <c r="N284">
        <v>290</v>
      </c>
      <c r="O284" t="s">
        <v>582</v>
      </c>
      <c r="P284">
        <v>2400</v>
      </c>
      <c r="Q284" t="s">
        <v>582</v>
      </c>
      <c r="R284">
        <v>67000</v>
      </c>
      <c r="S284" t="s">
        <v>582</v>
      </c>
      <c r="T284" s="152" t="s">
        <v>582</v>
      </c>
      <c r="U284" s="152" t="s">
        <v>582</v>
      </c>
      <c r="V284" s="152" t="s">
        <v>582</v>
      </c>
      <c r="W284" s="152" t="s">
        <v>582</v>
      </c>
      <c r="X284" s="152" t="s">
        <v>582</v>
      </c>
      <c r="Y284" s="152" t="s">
        <v>582</v>
      </c>
      <c r="Z284" s="147" t="s">
        <v>1254</v>
      </c>
      <c r="AA284" s="147" t="s">
        <v>1254</v>
      </c>
      <c r="AB284" t="b">
        <v>0</v>
      </c>
    </row>
    <row r="285" spans="1:28" x14ac:dyDescent="0.2">
      <c r="A285" s="110" t="s">
        <v>25</v>
      </c>
      <c r="B285" s="110" t="s">
        <v>39</v>
      </c>
      <c r="C285" s="110" t="s">
        <v>1302</v>
      </c>
      <c r="D285" s="113">
        <v>45453</v>
      </c>
      <c r="E285" s="115">
        <v>22</v>
      </c>
      <c r="F285" s="110" t="s">
        <v>50</v>
      </c>
      <c r="G285" s="110" t="s">
        <v>25</v>
      </c>
      <c r="H285" s="111" t="s">
        <v>249</v>
      </c>
      <c r="I285" s="110" t="s">
        <v>205</v>
      </c>
      <c r="J285" s="114" t="s">
        <v>206</v>
      </c>
      <c r="L285" s="114" t="s">
        <v>424</v>
      </c>
      <c r="M285" s="114" t="b">
        <f t="shared" si="5"/>
        <v>0</v>
      </c>
      <c r="N285">
        <v>2.1</v>
      </c>
      <c r="O285" t="s">
        <v>582</v>
      </c>
      <c r="P285">
        <v>17</v>
      </c>
      <c r="Q285" t="s">
        <v>582</v>
      </c>
      <c r="R285">
        <v>490</v>
      </c>
      <c r="S285" t="s">
        <v>582</v>
      </c>
      <c r="T285" s="152" t="s">
        <v>582</v>
      </c>
      <c r="U285" s="152" t="s">
        <v>582</v>
      </c>
      <c r="V285" s="152" t="s">
        <v>582</v>
      </c>
      <c r="W285" s="152" t="s">
        <v>582</v>
      </c>
      <c r="X285" s="152" t="s">
        <v>582</v>
      </c>
      <c r="Y285" s="152" t="s">
        <v>582</v>
      </c>
      <c r="Z285" s="147" t="s">
        <v>1254</v>
      </c>
      <c r="AA285" s="147" t="s">
        <v>1254</v>
      </c>
      <c r="AB285" t="b">
        <v>0</v>
      </c>
    </row>
    <row r="286" spans="1:28" x14ac:dyDescent="0.2">
      <c r="A286" s="110" t="s">
        <v>25</v>
      </c>
      <c r="B286" s="110" t="s">
        <v>39</v>
      </c>
      <c r="C286" s="110" t="s">
        <v>1302</v>
      </c>
      <c r="D286" s="113">
        <v>45453</v>
      </c>
      <c r="E286" s="115">
        <v>22</v>
      </c>
      <c r="F286" s="110" t="s">
        <v>50</v>
      </c>
      <c r="G286" s="110" t="s">
        <v>25</v>
      </c>
      <c r="H286" s="111" t="s">
        <v>10</v>
      </c>
      <c r="I286" s="110" t="s">
        <v>208</v>
      </c>
      <c r="J286" s="114" t="s">
        <v>206</v>
      </c>
      <c r="L286" s="114" t="s">
        <v>424</v>
      </c>
      <c r="M286" s="114" t="b">
        <f t="shared" si="5"/>
        <v>0</v>
      </c>
      <c r="N286" t="s">
        <v>582</v>
      </c>
      <c r="O286">
        <v>30000</v>
      </c>
      <c r="P286" t="s">
        <v>582</v>
      </c>
      <c r="Q286">
        <v>10000</v>
      </c>
      <c r="R286" t="s">
        <v>582</v>
      </c>
      <c r="S286">
        <v>10000</v>
      </c>
      <c r="T286" s="152" t="s">
        <v>582</v>
      </c>
      <c r="U286" s="152" t="s">
        <v>582</v>
      </c>
      <c r="V286" s="152" t="s">
        <v>582</v>
      </c>
      <c r="W286" s="152" t="s">
        <v>582</v>
      </c>
      <c r="X286" s="152" t="s">
        <v>582</v>
      </c>
      <c r="Y286" s="152" t="s">
        <v>582</v>
      </c>
      <c r="Z286" s="147" t="s">
        <v>1254</v>
      </c>
      <c r="AA286" s="147" t="s">
        <v>1254</v>
      </c>
      <c r="AB286" t="b">
        <v>0</v>
      </c>
    </row>
    <row r="287" spans="1:28" x14ac:dyDescent="0.2">
      <c r="A287" s="110" t="s">
        <v>25</v>
      </c>
      <c r="B287" s="110" t="s">
        <v>39</v>
      </c>
      <c r="C287" s="110" t="s">
        <v>1302</v>
      </c>
      <c r="D287" s="113">
        <v>45453</v>
      </c>
      <c r="E287" s="115">
        <v>22</v>
      </c>
      <c r="F287" s="110" t="s">
        <v>50</v>
      </c>
      <c r="G287" s="110" t="s">
        <v>25</v>
      </c>
      <c r="H287" s="111" t="s">
        <v>12</v>
      </c>
      <c r="I287" s="110" t="s">
        <v>87</v>
      </c>
      <c r="J287" s="114" t="s">
        <v>206</v>
      </c>
      <c r="L287" s="114" t="s">
        <v>424</v>
      </c>
      <c r="M287" s="114" t="b">
        <f t="shared" si="5"/>
        <v>0</v>
      </c>
      <c r="N287" t="s">
        <v>582</v>
      </c>
      <c r="O287">
        <v>47000</v>
      </c>
      <c r="P287" t="s">
        <v>582</v>
      </c>
      <c r="Q287">
        <v>14000</v>
      </c>
      <c r="R287" t="s">
        <v>582</v>
      </c>
      <c r="S287">
        <v>14000</v>
      </c>
      <c r="T287" s="152" t="s">
        <v>582</v>
      </c>
      <c r="U287" s="152" t="s">
        <v>582</v>
      </c>
      <c r="V287" s="152" t="s">
        <v>582</v>
      </c>
      <c r="W287" s="152" t="s">
        <v>582</v>
      </c>
      <c r="X287" s="152" t="s">
        <v>582</v>
      </c>
      <c r="Y287" s="152" t="s">
        <v>582</v>
      </c>
      <c r="Z287" s="147" t="s">
        <v>1254</v>
      </c>
      <c r="AA287" s="147" t="s">
        <v>1254</v>
      </c>
      <c r="AB287" t="b">
        <v>0</v>
      </c>
    </row>
    <row r="288" spans="1:28" x14ac:dyDescent="0.2">
      <c r="A288" s="110" t="s">
        <v>25</v>
      </c>
      <c r="B288" s="110" t="s">
        <v>39</v>
      </c>
      <c r="C288" s="110" t="s">
        <v>1302</v>
      </c>
      <c r="D288" s="113">
        <v>45453</v>
      </c>
      <c r="E288" s="115">
        <v>22</v>
      </c>
      <c r="F288" s="110" t="s">
        <v>50</v>
      </c>
      <c r="G288" s="110" t="s">
        <v>25</v>
      </c>
      <c r="H288" s="111" t="s">
        <v>256</v>
      </c>
      <c r="I288" s="110" t="s">
        <v>205</v>
      </c>
      <c r="J288" s="114" t="s">
        <v>206</v>
      </c>
      <c r="L288" s="114" t="s">
        <v>424</v>
      </c>
      <c r="M288" s="114" t="b">
        <f t="shared" si="5"/>
        <v>0</v>
      </c>
      <c r="N288">
        <v>2.9</v>
      </c>
      <c r="O288" t="s">
        <v>582</v>
      </c>
      <c r="P288">
        <v>24</v>
      </c>
      <c r="Q288" t="s">
        <v>582</v>
      </c>
      <c r="R288">
        <v>670</v>
      </c>
      <c r="S288" t="s">
        <v>582</v>
      </c>
      <c r="T288" s="152" t="s">
        <v>582</v>
      </c>
      <c r="U288" s="152" t="s">
        <v>582</v>
      </c>
      <c r="V288" s="152" t="s">
        <v>582</v>
      </c>
      <c r="W288" s="152" t="s">
        <v>582</v>
      </c>
      <c r="X288" s="152" t="s">
        <v>582</v>
      </c>
      <c r="Y288" s="152" t="s">
        <v>582</v>
      </c>
      <c r="Z288" s="147" t="s">
        <v>1254</v>
      </c>
      <c r="AA288" s="147" t="s">
        <v>1254</v>
      </c>
      <c r="AB288" t="b">
        <v>0</v>
      </c>
    </row>
    <row r="289" spans="1:28" x14ac:dyDescent="0.2">
      <c r="A289" s="110" t="s">
        <v>25</v>
      </c>
      <c r="B289" s="110" t="s">
        <v>39</v>
      </c>
      <c r="C289" s="110" t="s">
        <v>1302</v>
      </c>
      <c r="D289" s="113">
        <v>45453</v>
      </c>
      <c r="E289" s="115">
        <v>22</v>
      </c>
      <c r="F289" s="110" t="s">
        <v>50</v>
      </c>
      <c r="G289" s="110" t="s">
        <v>25</v>
      </c>
      <c r="H289" s="111" t="s">
        <v>13</v>
      </c>
      <c r="I289" s="110" t="s">
        <v>87</v>
      </c>
      <c r="J289" s="114" t="s">
        <v>206</v>
      </c>
      <c r="L289" s="114" t="s">
        <v>424</v>
      </c>
      <c r="M289" s="114" t="b">
        <f t="shared" si="5"/>
        <v>0</v>
      </c>
      <c r="N289" t="s">
        <v>582</v>
      </c>
      <c r="O289">
        <v>23000</v>
      </c>
      <c r="P289" t="s">
        <v>582</v>
      </c>
      <c r="Q289">
        <v>7500</v>
      </c>
      <c r="R289" t="s">
        <v>582</v>
      </c>
      <c r="S289">
        <v>7500</v>
      </c>
      <c r="T289" s="152" t="s">
        <v>582</v>
      </c>
      <c r="U289" s="152" t="s">
        <v>582</v>
      </c>
      <c r="V289" s="152" t="s">
        <v>582</v>
      </c>
      <c r="W289" s="152" t="s">
        <v>582</v>
      </c>
      <c r="X289" s="152" t="s">
        <v>582</v>
      </c>
      <c r="Y289" s="152" t="s">
        <v>582</v>
      </c>
      <c r="Z289" s="147" t="s">
        <v>1254</v>
      </c>
      <c r="AA289" s="147" t="s">
        <v>1254</v>
      </c>
      <c r="AB289" t="b">
        <v>0</v>
      </c>
    </row>
    <row r="290" spans="1:28" x14ac:dyDescent="0.2">
      <c r="A290" s="110" t="s">
        <v>25</v>
      </c>
      <c r="B290" s="110" t="s">
        <v>39</v>
      </c>
      <c r="C290" s="110" t="s">
        <v>1302</v>
      </c>
      <c r="D290" s="113">
        <v>45453</v>
      </c>
      <c r="E290" s="115">
        <v>22</v>
      </c>
      <c r="F290" s="110" t="s">
        <v>50</v>
      </c>
      <c r="G290" s="110" t="s">
        <v>25</v>
      </c>
      <c r="H290" s="111" t="s">
        <v>260</v>
      </c>
      <c r="I290" s="110" t="s">
        <v>87</v>
      </c>
      <c r="J290" s="114" t="s">
        <v>77</v>
      </c>
      <c r="K290" s="114">
        <v>6.7500000000000004E-2</v>
      </c>
      <c r="L290" s="114" t="s">
        <v>424</v>
      </c>
      <c r="M290" s="114" t="b">
        <f t="shared" si="5"/>
        <v>0</v>
      </c>
      <c r="N290" t="s">
        <v>582</v>
      </c>
      <c r="O290">
        <v>130000</v>
      </c>
      <c r="P290" t="s">
        <v>582</v>
      </c>
      <c r="Q290">
        <v>56000</v>
      </c>
      <c r="R290" t="s">
        <v>582</v>
      </c>
      <c r="S290">
        <v>56000</v>
      </c>
      <c r="T290" s="152" t="s">
        <v>582</v>
      </c>
      <c r="U290" s="152" t="s">
        <v>582</v>
      </c>
      <c r="V290" s="152" t="s">
        <v>582</v>
      </c>
      <c r="W290" s="152" t="s">
        <v>582</v>
      </c>
      <c r="X290" s="152" t="s">
        <v>582</v>
      </c>
      <c r="Y290" s="152" t="s">
        <v>582</v>
      </c>
      <c r="Z290" s="147" t="s">
        <v>1254</v>
      </c>
      <c r="AA290" s="147" t="s">
        <v>1254</v>
      </c>
      <c r="AB290" t="b">
        <v>0</v>
      </c>
    </row>
    <row r="291" spans="1:28" x14ac:dyDescent="0.2">
      <c r="A291" s="110" t="s">
        <v>25</v>
      </c>
      <c r="B291" s="110" t="s">
        <v>39</v>
      </c>
      <c r="C291" s="110" t="s">
        <v>1302</v>
      </c>
      <c r="D291" s="113">
        <v>45453</v>
      </c>
      <c r="E291" s="115">
        <v>22</v>
      </c>
      <c r="F291" s="110" t="s">
        <v>50</v>
      </c>
      <c r="G291" s="110" t="s">
        <v>25</v>
      </c>
      <c r="H291" s="111" t="s">
        <v>265</v>
      </c>
      <c r="I291" s="110" t="s">
        <v>87</v>
      </c>
      <c r="J291" s="114" t="s">
        <v>268</v>
      </c>
      <c r="K291" s="114">
        <v>6.75</v>
      </c>
      <c r="L291" s="114" t="s">
        <v>424</v>
      </c>
      <c r="M291" s="114" t="b">
        <f t="shared" si="5"/>
        <v>0</v>
      </c>
      <c r="N291" t="s">
        <v>582</v>
      </c>
      <c r="O291">
        <v>20000</v>
      </c>
      <c r="P291" t="s">
        <v>582</v>
      </c>
      <c r="Q291">
        <v>9700</v>
      </c>
      <c r="R291" t="s">
        <v>582</v>
      </c>
      <c r="S291" t="s">
        <v>582</v>
      </c>
      <c r="T291" s="152" t="s">
        <v>582</v>
      </c>
      <c r="U291" s="152" t="s">
        <v>582</v>
      </c>
      <c r="V291" s="152" t="s">
        <v>582</v>
      </c>
      <c r="W291" s="152" t="s">
        <v>582</v>
      </c>
      <c r="X291" s="152" t="s">
        <v>582</v>
      </c>
      <c r="Y291" s="152" t="s">
        <v>582</v>
      </c>
      <c r="Z291" s="147" t="s">
        <v>1254</v>
      </c>
      <c r="AA291" s="147" t="s">
        <v>1254</v>
      </c>
      <c r="AB291" t="b">
        <v>0</v>
      </c>
    </row>
    <row r="292" spans="1:28" x14ac:dyDescent="0.2">
      <c r="A292" s="110" t="s">
        <v>25</v>
      </c>
      <c r="B292" s="110" t="s">
        <v>39</v>
      </c>
      <c r="C292" s="110" t="s">
        <v>1302</v>
      </c>
      <c r="D292" s="113">
        <v>45453</v>
      </c>
      <c r="E292" s="115">
        <v>22</v>
      </c>
      <c r="F292" s="110" t="s">
        <v>50</v>
      </c>
      <c r="G292" s="110" t="s">
        <v>25</v>
      </c>
      <c r="H292" s="111" t="s">
        <v>270</v>
      </c>
      <c r="I292" s="110" t="s">
        <v>87</v>
      </c>
      <c r="J292" s="114" t="s">
        <v>274</v>
      </c>
      <c r="K292" s="114">
        <v>22.7</v>
      </c>
      <c r="L292" s="114" t="s">
        <v>424</v>
      </c>
      <c r="M292" s="114" t="b">
        <f t="shared" si="5"/>
        <v>0</v>
      </c>
      <c r="N292" t="s">
        <v>582</v>
      </c>
      <c r="O292">
        <v>14000</v>
      </c>
      <c r="P292" t="s">
        <v>582</v>
      </c>
      <c r="Q292">
        <v>4600</v>
      </c>
      <c r="R292" t="s">
        <v>582</v>
      </c>
      <c r="S292" t="s">
        <v>582</v>
      </c>
      <c r="T292" s="152" t="s">
        <v>582</v>
      </c>
      <c r="U292" s="152" t="s">
        <v>582</v>
      </c>
      <c r="V292" s="152" t="s">
        <v>582</v>
      </c>
      <c r="W292" s="152" t="s">
        <v>582</v>
      </c>
      <c r="X292" s="152" t="s">
        <v>582</v>
      </c>
      <c r="Y292" s="152" t="s">
        <v>582</v>
      </c>
      <c r="Z292" s="147" t="s">
        <v>1254</v>
      </c>
      <c r="AA292" s="147" t="s">
        <v>1254</v>
      </c>
      <c r="AB292" t="b">
        <v>0</v>
      </c>
    </row>
    <row r="293" spans="1:28" x14ac:dyDescent="0.2">
      <c r="A293" s="110" t="s">
        <v>25</v>
      </c>
      <c r="B293" s="110" t="s">
        <v>39</v>
      </c>
      <c r="C293" s="110" t="s">
        <v>1302</v>
      </c>
      <c r="D293" s="113">
        <v>45453</v>
      </c>
      <c r="E293" s="115">
        <v>22</v>
      </c>
      <c r="F293" s="110" t="s">
        <v>50</v>
      </c>
      <c r="G293" s="110" t="s">
        <v>25</v>
      </c>
      <c r="H293" s="111" t="s">
        <v>279</v>
      </c>
      <c r="I293" s="110" t="s">
        <v>208</v>
      </c>
      <c r="J293" s="114" t="s">
        <v>282</v>
      </c>
      <c r="K293" s="114">
        <v>45.4</v>
      </c>
      <c r="L293" s="114" t="s">
        <v>424</v>
      </c>
      <c r="M293" s="114" t="b">
        <f t="shared" si="5"/>
        <v>0</v>
      </c>
      <c r="N293" t="s">
        <v>582</v>
      </c>
      <c r="O293">
        <v>14000</v>
      </c>
      <c r="P293" t="s">
        <v>582</v>
      </c>
      <c r="Q293">
        <v>4600</v>
      </c>
      <c r="R293" t="s">
        <v>582</v>
      </c>
      <c r="S293" t="s">
        <v>582</v>
      </c>
      <c r="T293" s="152" t="s">
        <v>582</v>
      </c>
      <c r="U293" s="152" t="s">
        <v>582</v>
      </c>
      <c r="V293" s="152" t="s">
        <v>582</v>
      </c>
      <c r="W293" s="152" t="s">
        <v>582</v>
      </c>
      <c r="X293" s="152" t="s">
        <v>582</v>
      </c>
      <c r="Y293" s="152" t="s">
        <v>582</v>
      </c>
      <c r="Z293" s="147" t="s">
        <v>1254</v>
      </c>
      <c r="AA293" s="147" t="s">
        <v>1254</v>
      </c>
      <c r="AB293" t="b">
        <v>0</v>
      </c>
    </row>
    <row r="294" spans="1:28" x14ac:dyDescent="0.2">
      <c r="A294" s="110" t="s">
        <v>26</v>
      </c>
      <c r="B294" s="110" t="s">
        <v>40</v>
      </c>
      <c r="C294" s="110" t="s">
        <v>1302</v>
      </c>
      <c r="D294" s="113">
        <v>45453</v>
      </c>
      <c r="E294" s="115">
        <v>25</v>
      </c>
      <c r="F294" s="110" t="s">
        <v>50</v>
      </c>
      <c r="G294" s="110" t="s">
        <v>26</v>
      </c>
      <c r="H294" s="111" t="s">
        <v>55</v>
      </c>
      <c r="I294" s="110" t="s">
        <v>56</v>
      </c>
      <c r="J294" s="114" t="s">
        <v>62</v>
      </c>
      <c r="K294" s="114">
        <v>0.11899999999999999</v>
      </c>
      <c r="L294" s="114" t="s">
        <v>424</v>
      </c>
      <c r="M294" s="114" t="b">
        <f t="shared" si="5"/>
        <v>0</v>
      </c>
      <c r="N294">
        <v>4</v>
      </c>
      <c r="O294">
        <v>550</v>
      </c>
      <c r="P294">
        <v>40</v>
      </c>
      <c r="Q294">
        <v>540</v>
      </c>
      <c r="R294">
        <v>1100</v>
      </c>
      <c r="S294">
        <v>540</v>
      </c>
      <c r="T294" s="152" t="s">
        <v>582</v>
      </c>
      <c r="U294" s="152" t="s">
        <v>582</v>
      </c>
      <c r="V294" s="152" t="s">
        <v>582</v>
      </c>
      <c r="W294" s="152" t="s">
        <v>582</v>
      </c>
      <c r="X294" s="152" t="s">
        <v>582</v>
      </c>
      <c r="Y294" s="152" t="s">
        <v>582</v>
      </c>
      <c r="Z294" s="147" t="s">
        <v>1254</v>
      </c>
      <c r="AA294" s="147" t="s">
        <v>1254</v>
      </c>
      <c r="AB294" t="b">
        <v>0</v>
      </c>
    </row>
    <row r="295" spans="1:28" x14ac:dyDescent="0.2">
      <c r="A295" s="110" t="s">
        <v>26</v>
      </c>
      <c r="B295" s="110" t="s">
        <v>40</v>
      </c>
      <c r="C295" s="110" t="s">
        <v>1302</v>
      </c>
      <c r="D295" s="113">
        <v>45453</v>
      </c>
      <c r="E295" s="115">
        <v>25</v>
      </c>
      <c r="F295" s="110" t="s">
        <v>50</v>
      </c>
      <c r="G295" s="110" t="s">
        <v>26</v>
      </c>
      <c r="H295" s="111" t="s">
        <v>0</v>
      </c>
      <c r="I295" s="110" t="s">
        <v>56</v>
      </c>
      <c r="J295" s="114" t="s">
        <v>69</v>
      </c>
      <c r="K295" s="114">
        <v>1.1900000000000001E-2</v>
      </c>
      <c r="L295" s="114" t="s">
        <v>424</v>
      </c>
      <c r="M295" s="114" t="b">
        <f t="shared" si="5"/>
        <v>0</v>
      </c>
      <c r="N295">
        <v>37</v>
      </c>
      <c r="O295">
        <v>3000</v>
      </c>
      <c r="P295">
        <v>380</v>
      </c>
      <c r="Q295">
        <v>1200</v>
      </c>
      <c r="R295">
        <v>11000</v>
      </c>
      <c r="S295">
        <v>1200</v>
      </c>
      <c r="T295" s="152" t="s">
        <v>582</v>
      </c>
      <c r="U295" s="152" t="s">
        <v>582</v>
      </c>
      <c r="V295" s="152" t="s">
        <v>582</v>
      </c>
      <c r="W295" s="152" t="s">
        <v>582</v>
      </c>
      <c r="X295" s="152" t="s">
        <v>582</v>
      </c>
      <c r="Y295" s="152" t="s">
        <v>582</v>
      </c>
      <c r="Z295" s="147" t="s">
        <v>1254</v>
      </c>
      <c r="AA295" s="147" t="s">
        <v>1254</v>
      </c>
      <c r="AB295" t="b">
        <v>0</v>
      </c>
    </row>
    <row r="296" spans="1:28" x14ac:dyDescent="0.2">
      <c r="A296" s="110" t="s">
        <v>26</v>
      </c>
      <c r="B296" s="110" t="s">
        <v>40</v>
      </c>
      <c r="C296" s="110" t="s">
        <v>1302</v>
      </c>
      <c r="D296" s="113">
        <v>45453</v>
      </c>
      <c r="E296" s="115">
        <v>25</v>
      </c>
      <c r="F296" s="110" t="s">
        <v>50</v>
      </c>
      <c r="G296" s="110" t="s">
        <v>26</v>
      </c>
      <c r="H296" s="111" t="s">
        <v>72</v>
      </c>
      <c r="I296" s="110" t="s">
        <v>56</v>
      </c>
      <c r="J296" s="114" t="s">
        <v>78</v>
      </c>
      <c r="K296" s="114">
        <v>5.9400000000000001E-2</v>
      </c>
      <c r="L296" s="114" t="s">
        <v>424</v>
      </c>
      <c r="M296" s="114" t="b">
        <f t="shared" si="5"/>
        <v>0</v>
      </c>
      <c r="N296">
        <v>15</v>
      </c>
      <c r="O296">
        <v>23000</v>
      </c>
      <c r="P296">
        <v>230</v>
      </c>
      <c r="Q296">
        <v>7100</v>
      </c>
      <c r="R296">
        <v>6300</v>
      </c>
      <c r="S296">
        <v>7100</v>
      </c>
      <c r="T296" s="152" t="s">
        <v>582</v>
      </c>
      <c r="U296" s="152" t="s">
        <v>582</v>
      </c>
      <c r="V296" s="152" t="s">
        <v>582</v>
      </c>
      <c r="W296" s="152" t="s">
        <v>582</v>
      </c>
      <c r="X296" s="152" t="s">
        <v>582</v>
      </c>
      <c r="Y296" s="152" t="s">
        <v>582</v>
      </c>
      <c r="Z296" s="147" t="s">
        <v>1254</v>
      </c>
      <c r="AA296" s="147" t="s">
        <v>1254</v>
      </c>
      <c r="AB296" t="b">
        <v>0</v>
      </c>
    </row>
    <row r="297" spans="1:28" x14ac:dyDescent="0.2">
      <c r="A297" s="110" t="s">
        <v>26</v>
      </c>
      <c r="B297" s="110" t="s">
        <v>40</v>
      </c>
      <c r="C297" s="110" t="s">
        <v>1302</v>
      </c>
      <c r="D297" s="113">
        <v>45453</v>
      </c>
      <c r="E297" s="115">
        <v>25</v>
      </c>
      <c r="F297" s="110" t="s">
        <v>50</v>
      </c>
      <c r="G297" s="110" t="s">
        <v>26</v>
      </c>
      <c r="H297" s="111" t="s">
        <v>82</v>
      </c>
      <c r="I297" s="110" t="s">
        <v>56</v>
      </c>
      <c r="J297" s="114" t="s">
        <v>62</v>
      </c>
      <c r="K297" s="114">
        <v>0.11899999999999999</v>
      </c>
      <c r="L297" s="114" t="s">
        <v>424</v>
      </c>
      <c r="M297" s="114" t="b">
        <f t="shared" si="5"/>
        <v>0</v>
      </c>
      <c r="N297">
        <v>260</v>
      </c>
      <c r="O297">
        <v>23000</v>
      </c>
      <c r="P297">
        <v>2700</v>
      </c>
      <c r="Q297">
        <v>7100</v>
      </c>
      <c r="R297">
        <v>74000</v>
      </c>
      <c r="S297">
        <v>7100</v>
      </c>
      <c r="T297" s="152" t="s">
        <v>582</v>
      </c>
      <c r="U297" s="152" t="s">
        <v>582</v>
      </c>
      <c r="V297" s="152" t="s">
        <v>582</v>
      </c>
      <c r="W297" s="152" t="s">
        <v>582</v>
      </c>
      <c r="X297" s="152" t="s">
        <v>582</v>
      </c>
      <c r="Y297" s="152" t="s">
        <v>582</v>
      </c>
      <c r="Z297" s="147" t="s">
        <v>1254</v>
      </c>
      <c r="AA297" s="147" t="s">
        <v>1254</v>
      </c>
      <c r="AB297" t="b">
        <v>0</v>
      </c>
    </row>
    <row r="298" spans="1:28" x14ac:dyDescent="0.2">
      <c r="A298" s="110" t="s">
        <v>26</v>
      </c>
      <c r="B298" s="110" t="s">
        <v>40</v>
      </c>
      <c r="C298" s="110" t="s">
        <v>1302</v>
      </c>
      <c r="D298" s="113">
        <v>45453</v>
      </c>
      <c r="E298" s="115">
        <v>25</v>
      </c>
      <c r="F298" s="110" t="s">
        <v>50</v>
      </c>
      <c r="G298" s="110" t="s">
        <v>26</v>
      </c>
      <c r="H298" s="111" t="s">
        <v>86</v>
      </c>
      <c r="I298" s="110" t="s">
        <v>87</v>
      </c>
      <c r="J298" s="114" t="s">
        <v>93</v>
      </c>
      <c r="K298" s="114">
        <v>0.59399999999999997</v>
      </c>
      <c r="L298" s="114" t="s">
        <v>424</v>
      </c>
      <c r="M298" s="114" t="b">
        <f t="shared" si="5"/>
        <v>0</v>
      </c>
      <c r="N298" t="s">
        <v>582</v>
      </c>
      <c r="O298">
        <v>750</v>
      </c>
      <c r="P298" t="s">
        <v>582</v>
      </c>
      <c r="Q298">
        <v>370</v>
      </c>
      <c r="R298" t="s">
        <v>582</v>
      </c>
      <c r="S298">
        <v>370</v>
      </c>
      <c r="T298" s="152" t="s">
        <v>582</v>
      </c>
      <c r="U298" s="152" t="s">
        <v>582</v>
      </c>
      <c r="V298" s="152" t="s">
        <v>582</v>
      </c>
      <c r="W298" s="152" t="s">
        <v>582</v>
      </c>
      <c r="X298" s="152" t="s">
        <v>582</v>
      </c>
      <c r="Y298" s="152" t="s">
        <v>582</v>
      </c>
      <c r="Z298" s="147" t="s">
        <v>1254</v>
      </c>
      <c r="AA298" s="147" t="s">
        <v>1254</v>
      </c>
      <c r="AB298" t="b">
        <v>0</v>
      </c>
    </row>
    <row r="299" spans="1:28" x14ac:dyDescent="0.2">
      <c r="A299" s="110" t="s">
        <v>26</v>
      </c>
      <c r="B299" s="110" t="s">
        <v>40</v>
      </c>
      <c r="C299" s="110" t="s">
        <v>1302</v>
      </c>
      <c r="D299" s="113">
        <v>45453</v>
      </c>
      <c r="E299" s="115">
        <v>25</v>
      </c>
      <c r="F299" s="110" t="s">
        <v>50</v>
      </c>
      <c r="G299" s="110" t="s">
        <v>26</v>
      </c>
      <c r="H299" s="111" t="s">
        <v>97</v>
      </c>
      <c r="I299" s="110" t="s">
        <v>56</v>
      </c>
      <c r="J299" s="114" t="s">
        <v>78</v>
      </c>
      <c r="K299" s="114">
        <v>5.9400000000000001E-2</v>
      </c>
      <c r="L299" s="114" t="s">
        <v>424</v>
      </c>
      <c r="M299" s="114" t="b">
        <f t="shared" si="5"/>
        <v>0</v>
      </c>
      <c r="N299">
        <v>34</v>
      </c>
      <c r="O299">
        <v>4000</v>
      </c>
      <c r="P299">
        <v>320</v>
      </c>
      <c r="Q299">
        <v>1300</v>
      </c>
      <c r="R299">
        <v>8900</v>
      </c>
      <c r="S299">
        <v>1300</v>
      </c>
      <c r="T299" s="152" t="s">
        <v>582</v>
      </c>
      <c r="U299" s="152" t="s">
        <v>582</v>
      </c>
      <c r="V299" s="152" t="s">
        <v>582</v>
      </c>
      <c r="W299" s="152" t="s">
        <v>582</v>
      </c>
      <c r="X299" s="152" t="s">
        <v>582</v>
      </c>
      <c r="Y299" s="152" t="s">
        <v>582</v>
      </c>
      <c r="Z299" s="147" t="s">
        <v>1254</v>
      </c>
      <c r="AA299" s="147" t="s">
        <v>1254</v>
      </c>
      <c r="AB299" t="b">
        <v>0</v>
      </c>
    </row>
    <row r="300" spans="1:28" x14ac:dyDescent="0.2">
      <c r="A300" s="110" t="s">
        <v>26</v>
      </c>
      <c r="B300" s="110" t="s">
        <v>40</v>
      </c>
      <c r="C300" s="110" t="s">
        <v>1302</v>
      </c>
      <c r="D300" s="113">
        <v>45453</v>
      </c>
      <c r="E300" s="115">
        <v>25</v>
      </c>
      <c r="F300" s="110" t="s">
        <v>50</v>
      </c>
      <c r="G300" s="110" t="s">
        <v>26</v>
      </c>
      <c r="H300" s="111" t="s">
        <v>101</v>
      </c>
      <c r="I300" s="110" t="s">
        <v>87</v>
      </c>
      <c r="J300" s="114" t="s">
        <v>107</v>
      </c>
      <c r="K300" s="114">
        <v>2.9700000000000001E-2</v>
      </c>
      <c r="L300" s="114" t="s">
        <v>424</v>
      </c>
      <c r="M300" s="114" t="b">
        <f t="shared" si="5"/>
        <v>0</v>
      </c>
      <c r="N300" t="s">
        <v>582</v>
      </c>
      <c r="O300">
        <v>8700</v>
      </c>
      <c r="P300" t="s">
        <v>582</v>
      </c>
      <c r="Q300">
        <v>4700</v>
      </c>
      <c r="R300" t="s">
        <v>582</v>
      </c>
      <c r="S300">
        <v>4700</v>
      </c>
      <c r="T300" s="152" t="s">
        <v>582</v>
      </c>
      <c r="U300" s="152" t="s">
        <v>582</v>
      </c>
      <c r="V300" s="152" t="s">
        <v>582</v>
      </c>
      <c r="W300" s="152" t="s">
        <v>582</v>
      </c>
      <c r="X300" s="152" t="s">
        <v>582</v>
      </c>
      <c r="Y300" s="152" t="s">
        <v>582</v>
      </c>
      <c r="Z300" s="147" t="s">
        <v>1254</v>
      </c>
      <c r="AA300" s="147" t="s">
        <v>1254</v>
      </c>
      <c r="AB300" t="b">
        <v>0</v>
      </c>
    </row>
    <row r="301" spans="1:28" x14ac:dyDescent="0.2">
      <c r="A301" s="110" t="s">
        <v>26</v>
      </c>
      <c r="B301" s="110" t="s">
        <v>40</v>
      </c>
      <c r="C301" s="110" t="s">
        <v>1302</v>
      </c>
      <c r="D301" s="113">
        <v>45453</v>
      </c>
      <c r="E301" s="115">
        <v>25</v>
      </c>
      <c r="F301" s="110" t="s">
        <v>50</v>
      </c>
      <c r="G301" s="110" t="s">
        <v>26</v>
      </c>
      <c r="H301" s="111" t="s">
        <v>110</v>
      </c>
      <c r="I301" s="110" t="s">
        <v>56</v>
      </c>
      <c r="J301" s="114" t="s">
        <v>62</v>
      </c>
      <c r="K301" s="114">
        <v>0.11899999999999999</v>
      </c>
      <c r="L301" s="114" t="s">
        <v>424</v>
      </c>
      <c r="M301" s="114" t="b">
        <f t="shared" si="5"/>
        <v>0</v>
      </c>
      <c r="N301">
        <v>17</v>
      </c>
      <c r="O301">
        <v>23000</v>
      </c>
      <c r="P301">
        <v>210</v>
      </c>
      <c r="Q301">
        <v>7100</v>
      </c>
      <c r="R301">
        <v>5800</v>
      </c>
      <c r="S301">
        <v>7100</v>
      </c>
      <c r="T301" s="152" t="s">
        <v>582</v>
      </c>
      <c r="U301" s="152" t="s">
        <v>582</v>
      </c>
      <c r="V301" s="152" t="s">
        <v>582</v>
      </c>
      <c r="W301" s="152" t="s">
        <v>582</v>
      </c>
      <c r="X301" s="152" t="s">
        <v>582</v>
      </c>
      <c r="Y301" s="152" t="s">
        <v>582</v>
      </c>
      <c r="Z301" s="147" t="s">
        <v>1254</v>
      </c>
      <c r="AA301" s="147" t="s">
        <v>1254</v>
      </c>
      <c r="AB301" t="b">
        <v>0</v>
      </c>
    </row>
    <row r="302" spans="1:28" x14ac:dyDescent="0.2">
      <c r="A302" s="110" t="s">
        <v>26</v>
      </c>
      <c r="B302" s="110" t="s">
        <v>40</v>
      </c>
      <c r="C302" s="110" t="s">
        <v>1302</v>
      </c>
      <c r="D302" s="113">
        <v>45453</v>
      </c>
      <c r="E302" s="115">
        <v>25</v>
      </c>
      <c r="F302" s="110" t="s">
        <v>50</v>
      </c>
      <c r="G302" s="110" t="s">
        <v>26</v>
      </c>
      <c r="H302" s="111" t="s">
        <v>114</v>
      </c>
      <c r="I302" s="110" t="s">
        <v>87</v>
      </c>
      <c r="J302" s="114" t="s">
        <v>93</v>
      </c>
      <c r="K302" s="114">
        <v>0.59399999999999997</v>
      </c>
      <c r="L302" s="114" t="s">
        <v>424</v>
      </c>
      <c r="M302" s="114" t="b">
        <f t="shared" si="5"/>
        <v>0</v>
      </c>
      <c r="N302" t="s">
        <v>582</v>
      </c>
      <c r="O302">
        <v>2800000</v>
      </c>
      <c r="P302" t="s">
        <v>582</v>
      </c>
      <c r="Q302">
        <v>2800000</v>
      </c>
      <c r="R302" t="s">
        <v>582</v>
      </c>
      <c r="S302">
        <v>2800000</v>
      </c>
      <c r="T302" s="152" t="s">
        <v>582</v>
      </c>
      <c r="U302" s="152" t="s">
        <v>582</v>
      </c>
      <c r="V302" s="152" t="s">
        <v>582</v>
      </c>
      <c r="W302" s="152" t="s">
        <v>582</v>
      </c>
      <c r="X302" s="152" t="s">
        <v>582</v>
      </c>
      <c r="Y302" s="152" t="s">
        <v>582</v>
      </c>
      <c r="Z302" s="147" t="s">
        <v>1254</v>
      </c>
      <c r="AA302" s="147" t="s">
        <v>1254</v>
      </c>
      <c r="AB302" t="b">
        <v>0</v>
      </c>
    </row>
    <row r="303" spans="1:28" x14ac:dyDescent="0.2">
      <c r="A303" s="110" t="s">
        <v>26</v>
      </c>
      <c r="B303" s="110" t="s">
        <v>40</v>
      </c>
      <c r="C303" s="110" t="s">
        <v>1302</v>
      </c>
      <c r="D303" s="113">
        <v>45453</v>
      </c>
      <c r="E303" s="115">
        <v>25</v>
      </c>
      <c r="F303" s="110" t="s">
        <v>50</v>
      </c>
      <c r="G303" s="110" t="s">
        <v>26</v>
      </c>
      <c r="H303" s="111" t="s">
        <v>118</v>
      </c>
      <c r="I303" s="110" t="s">
        <v>56</v>
      </c>
      <c r="J303" s="114" t="s">
        <v>78</v>
      </c>
      <c r="K303" s="114">
        <v>5.9400000000000001E-2</v>
      </c>
      <c r="L303" s="114" t="s">
        <v>424</v>
      </c>
      <c r="M303" s="114" t="b">
        <f t="shared" si="5"/>
        <v>0</v>
      </c>
      <c r="N303">
        <v>26</v>
      </c>
      <c r="O303">
        <v>8200</v>
      </c>
      <c r="P303">
        <v>410</v>
      </c>
      <c r="Q303">
        <v>3100</v>
      </c>
      <c r="R303">
        <v>11000</v>
      </c>
      <c r="S303">
        <v>3100</v>
      </c>
      <c r="T303" s="152" t="s">
        <v>582</v>
      </c>
      <c r="U303" s="152" t="s">
        <v>582</v>
      </c>
      <c r="V303" s="152" t="s">
        <v>582</v>
      </c>
      <c r="W303" s="152" t="s">
        <v>582</v>
      </c>
      <c r="X303" s="152" t="s">
        <v>582</v>
      </c>
      <c r="Y303" s="152" t="s">
        <v>582</v>
      </c>
      <c r="Z303" s="147" t="s">
        <v>1254</v>
      </c>
      <c r="AA303" s="147" t="s">
        <v>1254</v>
      </c>
      <c r="AB303" t="b">
        <v>0</v>
      </c>
    </row>
    <row r="304" spans="1:28" x14ac:dyDescent="0.2">
      <c r="A304" s="110" t="s">
        <v>26</v>
      </c>
      <c r="B304" s="110" t="s">
        <v>40</v>
      </c>
      <c r="C304" s="110" t="s">
        <v>1302</v>
      </c>
      <c r="D304" s="113">
        <v>45453</v>
      </c>
      <c r="E304" s="115">
        <v>25</v>
      </c>
      <c r="F304" s="110" t="s">
        <v>50</v>
      </c>
      <c r="G304" s="110" t="s">
        <v>26</v>
      </c>
      <c r="H304" s="111" t="s">
        <v>121</v>
      </c>
      <c r="I304" s="110" t="s">
        <v>87</v>
      </c>
      <c r="J304" s="114" t="s">
        <v>127</v>
      </c>
      <c r="K304" s="114">
        <v>0.29699999999999999</v>
      </c>
      <c r="L304" s="114" t="s">
        <v>424</v>
      </c>
      <c r="M304" s="114" t="b">
        <f t="shared" si="5"/>
        <v>0</v>
      </c>
      <c r="N304" t="s">
        <v>582</v>
      </c>
      <c r="O304">
        <v>25000</v>
      </c>
      <c r="P304" t="s">
        <v>582</v>
      </c>
      <c r="Q304">
        <v>25000</v>
      </c>
      <c r="R304" t="s">
        <v>582</v>
      </c>
      <c r="S304">
        <v>25000</v>
      </c>
      <c r="T304" s="152" t="s">
        <v>582</v>
      </c>
      <c r="U304" s="152" t="s">
        <v>582</v>
      </c>
      <c r="V304" s="152" t="s">
        <v>582</v>
      </c>
      <c r="W304" s="152" t="s">
        <v>582</v>
      </c>
      <c r="X304" s="152" t="s">
        <v>582</v>
      </c>
      <c r="Y304" s="152" t="s">
        <v>582</v>
      </c>
      <c r="Z304" s="147" t="s">
        <v>1254</v>
      </c>
      <c r="AA304" s="147" t="s">
        <v>1254</v>
      </c>
      <c r="AB304" t="b">
        <v>0</v>
      </c>
    </row>
    <row r="305" spans="1:28" x14ac:dyDescent="0.2">
      <c r="A305" s="110" t="s">
        <v>26</v>
      </c>
      <c r="B305" s="110" t="s">
        <v>40</v>
      </c>
      <c r="C305" s="110" t="s">
        <v>1302</v>
      </c>
      <c r="D305" s="113">
        <v>45453</v>
      </c>
      <c r="E305" s="115">
        <v>25</v>
      </c>
      <c r="F305" s="110" t="s">
        <v>50</v>
      </c>
      <c r="G305" s="110" t="s">
        <v>26</v>
      </c>
      <c r="H305" s="111" t="s">
        <v>2</v>
      </c>
      <c r="I305" s="110" t="s">
        <v>87</v>
      </c>
      <c r="J305" s="114" t="s">
        <v>107</v>
      </c>
      <c r="K305" s="114">
        <v>2.9700000000000001E-2</v>
      </c>
      <c r="L305" s="114" t="s">
        <v>424</v>
      </c>
      <c r="M305" s="114" t="b">
        <f t="shared" si="5"/>
        <v>0</v>
      </c>
      <c r="N305" t="s">
        <v>582</v>
      </c>
      <c r="O305">
        <v>36000</v>
      </c>
      <c r="P305" t="s">
        <v>582</v>
      </c>
      <c r="Q305">
        <v>20000</v>
      </c>
      <c r="R305" t="s">
        <v>582</v>
      </c>
      <c r="S305">
        <v>20000</v>
      </c>
      <c r="T305" s="152" t="s">
        <v>582</v>
      </c>
      <c r="U305" s="152" t="s">
        <v>582</v>
      </c>
      <c r="V305" s="152" t="s">
        <v>582</v>
      </c>
      <c r="W305" s="152" t="s">
        <v>582</v>
      </c>
      <c r="X305" s="152" t="s">
        <v>582</v>
      </c>
      <c r="Y305" s="152" t="s">
        <v>582</v>
      </c>
      <c r="Z305" s="147" t="s">
        <v>1254</v>
      </c>
      <c r="AA305" s="147" t="s">
        <v>1254</v>
      </c>
      <c r="AB305" t="b">
        <v>0</v>
      </c>
    </row>
    <row r="306" spans="1:28" x14ac:dyDescent="0.2">
      <c r="A306" s="110" t="s">
        <v>26</v>
      </c>
      <c r="B306" s="110" t="s">
        <v>40</v>
      </c>
      <c r="C306" s="110" t="s">
        <v>1302</v>
      </c>
      <c r="D306" s="113">
        <v>45453</v>
      </c>
      <c r="E306" s="115">
        <v>25</v>
      </c>
      <c r="F306" s="110" t="s">
        <v>50</v>
      </c>
      <c r="G306" s="110" t="s">
        <v>26</v>
      </c>
      <c r="H306" s="111" t="s">
        <v>3</v>
      </c>
      <c r="I306" s="110" t="s">
        <v>56</v>
      </c>
      <c r="J306" s="114" t="s">
        <v>107</v>
      </c>
      <c r="K306" s="114">
        <v>2.9700000000000001E-2</v>
      </c>
      <c r="L306" s="114" t="s">
        <v>424</v>
      </c>
      <c r="M306" s="114" t="b">
        <f t="shared" si="5"/>
        <v>0</v>
      </c>
      <c r="N306">
        <v>64</v>
      </c>
      <c r="O306">
        <v>60000</v>
      </c>
      <c r="P306">
        <v>1300</v>
      </c>
      <c r="Q306">
        <v>22000</v>
      </c>
      <c r="R306">
        <v>36000</v>
      </c>
      <c r="S306">
        <v>22000</v>
      </c>
      <c r="T306" s="152" t="s">
        <v>582</v>
      </c>
      <c r="U306" s="152" t="s">
        <v>582</v>
      </c>
      <c r="V306" s="152" t="s">
        <v>582</v>
      </c>
      <c r="W306" s="152" t="s">
        <v>582</v>
      </c>
      <c r="X306" s="152" t="s">
        <v>582</v>
      </c>
      <c r="Y306" s="152" t="s">
        <v>582</v>
      </c>
      <c r="Z306" s="147" t="s">
        <v>1254</v>
      </c>
      <c r="AA306" s="147" t="s">
        <v>1254</v>
      </c>
      <c r="AB306" t="b">
        <v>0</v>
      </c>
    </row>
    <row r="307" spans="1:28" x14ac:dyDescent="0.2">
      <c r="A307" s="110" t="s">
        <v>26</v>
      </c>
      <c r="B307" s="110" t="s">
        <v>40</v>
      </c>
      <c r="C307" s="110" t="s">
        <v>1302</v>
      </c>
      <c r="D307" s="113">
        <v>45453</v>
      </c>
      <c r="E307" s="115">
        <v>25</v>
      </c>
      <c r="F307" s="110" t="s">
        <v>50</v>
      </c>
      <c r="G307" s="110" t="s">
        <v>26</v>
      </c>
      <c r="H307" s="111" t="s">
        <v>135</v>
      </c>
      <c r="I307" s="110" t="s">
        <v>56</v>
      </c>
      <c r="J307" s="114" t="s">
        <v>107</v>
      </c>
      <c r="K307" s="114">
        <v>2.9700000000000001E-2</v>
      </c>
      <c r="L307" s="114" t="s">
        <v>424</v>
      </c>
      <c r="M307" s="114" t="b">
        <f t="shared" si="5"/>
        <v>0</v>
      </c>
      <c r="N307">
        <v>260</v>
      </c>
      <c r="O307">
        <v>230000</v>
      </c>
      <c r="P307">
        <v>3200</v>
      </c>
      <c r="Q307">
        <v>71000</v>
      </c>
      <c r="R307">
        <v>89000</v>
      </c>
      <c r="S307">
        <v>71000</v>
      </c>
      <c r="T307" s="152" t="s">
        <v>582</v>
      </c>
      <c r="U307" s="152" t="s">
        <v>582</v>
      </c>
      <c r="V307" s="152" t="s">
        <v>582</v>
      </c>
      <c r="W307" s="152" t="s">
        <v>582</v>
      </c>
      <c r="X307" s="152" t="s">
        <v>582</v>
      </c>
      <c r="Y307" s="152" t="s">
        <v>582</v>
      </c>
      <c r="Z307" s="147" t="s">
        <v>1254</v>
      </c>
      <c r="AA307" s="147" t="s">
        <v>1254</v>
      </c>
      <c r="AB307" t="b">
        <v>0</v>
      </c>
    </row>
    <row r="308" spans="1:28" x14ac:dyDescent="0.2">
      <c r="A308" s="110" t="s">
        <v>26</v>
      </c>
      <c r="B308" s="110" t="s">
        <v>40</v>
      </c>
      <c r="C308" s="110" t="s">
        <v>1302</v>
      </c>
      <c r="D308" s="113">
        <v>45453</v>
      </c>
      <c r="E308" s="115">
        <v>25</v>
      </c>
      <c r="F308" s="110" t="s">
        <v>50</v>
      </c>
      <c r="G308" s="110" t="s">
        <v>26</v>
      </c>
      <c r="H308" s="111" t="s">
        <v>140</v>
      </c>
      <c r="I308" s="110" t="s">
        <v>87</v>
      </c>
      <c r="J308" s="114" t="s">
        <v>107</v>
      </c>
      <c r="K308" s="114">
        <v>2.9700000000000001E-2</v>
      </c>
      <c r="L308" s="114" t="s">
        <v>424</v>
      </c>
      <c r="M308" s="114" t="b">
        <f t="shared" si="5"/>
        <v>0</v>
      </c>
      <c r="N308" t="s">
        <v>582</v>
      </c>
      <c r="O308">
        <v>29000</v>
      </c>
      <c r="P308" t="s">
        <v>582</v>
      </c>
      <c r="Q308">
        <v>13000</v>
      </c>
      <c r="R308" t="s">
        <v>582</v>
      </c>
      <c r="S308">
        <v>13000</v>
      </c>
      <c r="T308" s="152" t="s">
        <v>582</v>
      </c>
      <c r="U308" s="152" t="s">
        <v>582</v>
      </c>
      <c r="V308" s="152" t="s">
        <v>582</v>
      </c>
      <c r="W308" s="152" t="s">
        <v>582</v>
      </c>
      <c r="X308" s="152" t="s">
        <v>582</v>
      </c>
      <c r="Y308" s="152" t="s">
        <v>582</v>
      </c>
      <c r="Z308" s="147" t="s">
        <v>1254</v>
      </c>
      <c r="AA308" s="147" t="s">
        <v>1254</v>
      </c>
      <c r="AB308" t="b">
        <v>0</v>
      </c>
    </row>
    <row r="309" spans="1:28" x14ac:dyDescent="0.2">
      <c r="A309" s="110" t="s">
        <v>26</v>
      </c>
      <c r="B309" s="110" t="s">
        <v>40</v>
      </c>
      <c r="C309" s="110" t="s">
        <v>1302</v>
      </c>
      <c r="D309" s="113">
        <v>45453</v>
      </c>
      <c r="E309" s="115">
        <v>25</v>
      </c>
      <c r="F309" s="110" t="s">
        <v>50</v>
      </c>
      <c r="G309" s="110" t="s">
        <v>26</v>
      </c>
      <c r="H309" s="111" t="s">
        <v>5</v>
      </c>
      <c r="I309" s="110" t="s">
        <v>87</v>
      </c>
      <c r="J309" s="114" t="s">
        <v>107</v>
      </c>
      <c r="K309" s="114">
        <v>2.9700000000000001E-2</v>
      </c>
      <c r="L309" s="114" t="s">
        <v>424</v>
      </c>
      <c r="M309" s="114" t="b">
        <f t="shared" si="5"/>
        <v>0</v>
      </c>
      <c r="N309" t="s">
        <v>582</v>
      </c>
      <c r="O309">
        <v>2300</v>
      </c>
      <c r="P309" t="s">
        <v>582</v>
      </c>
      <c r="Q309">
        <v>710</v>
      </c>
      <c r="R309" t="s">
        <v>582</v>
      </c>
      <c r="S309">
        <v>710</v>
      </c>
      <c r="T309" s="152" t="s">
        <v>582</v>
      </c>
      <c r="U309" s="152" t="s">
        <v>582</v>
      </c>
      <c r="V309" s="152" t="s">
        <v>582</v>
      </c>
      <c r="W309" s="152" t="s">
        <v>582</v>
      </c>
      <c r="X309" s="152" t="s">
        <v>582</v>
      </c>
      <c r="Y309" s="152" t="s">
        <v>582</v>
      </c>
      <c r="Z309" s="147" t="s">
        <v>1254</v>
      </c>
      <c r="AA309" s="147" t="s">
        <v>1254</v>
      </c>
      <c r="AB309" t="b">
        <v>0</v>
      </c>
    </row>
    <row r="310" spans="1:28" x14ac:dyDescent="0.2">
      <c r="A310" s="110" t="s">
        <v>26</v>
      </c>
      <c r="B310" s="110" t="s">
        <v>40</v>
      </c>
      <c r="C310" s="110" t="s">
        <v>1302</v>
      </c>
      <c r="D310" s="113">
        <v>45453</v>
      </c>
      <c r="E310" s="115">
        <v>25</v>
      </c>
      <c r="F310" s="110" t="s">
        <v>50</v>
      </c>
      <c r="G310" s="110" t="s">
        <v>26</v>
      </c>
      <c r="H310" s="111" t="s">
        <v>147</v>
      </c>
      <c r="I310" s="110" t="s">
        <v>87</v>
      </c>
      <c r="J310" s="114" t="s">
        <v>107</v>
      </c>
      <c r="K310" s="114">
        <v>2.9700000000000001E-2</v>
      </c>
      <c r="L310" s="114" t="s">
        <v>424</v>
      </c>
      <c r="M310" s="114" t="b">
        <f t="shared" si="5"/>
        <v>0</v>
      </c>
      <c r="N310" t="s">
        <v>582</v>
      </c>
      <c r="O310">
        <v>23000</v>
      </c>
      <c r="P310" t="s">
        <v>582</v>
      </c>
      <c r="Q310">
        <v>7100</v>
      </c>
      <c r="R310" t="s">
        <v>582</v>
      </c>
      <c r="S310">
        <v>7100</v>
      </c>
      <c r="T310" s="152" t="s">
        <v>582</v>
      </c>
      <c r="U310" s="152" t="s">
        <v>582</v>
      </c>
      <c r="V310" s="152" t="s">
        <v>582</v>
      </c>
      <c r="W310" s="152" t="s">
        <v>582</v>
      </c>
      <c r="X310" s="152" t="s">
        <v>582</v>
      </c>
      <c r="Y310" s="152" t="s">
        <v>582</v>
      </c>
      <c r="Z310" s="147" t="s">
        <v>1254</v>
      </c>
      <c r="AA310" s="147" t="s">
        <v>1254</v>
      </c>
      <c r="AB310" t="b">
        <v>0</v>
      </c>
    </row>
    <row r="311" spans="1:28" x14ac:dyDescent="0.2">
      <c r="A311" s="110" t="s">
        <v>26</v>
      </c>
      <c r="B311" s="110" t="s">
        <v>40</v>
      </c>
      <c r="C311" s="110" t="s">
        <v>1302</v>
      </c>
      <c r="D311" s="113">
        <v>45453</v>
      </c>
      <c r="E311" s="115">
        <v>25</v>
      </c>
      <c r="F311" s="110" t="s">
        <v>50</v>
      </c>
      <c r="G311" s="110" t="s">
        <v>26</v>
      </c>
      <c r="H311" s="111" t="s">
        <v>150</v>
      </c>
      <c r="I311" s="110" t="s">
        <v>56</v>
      </c>
      <c r="J311" s="114" t="s">
        <v>93</v>
      </c>
      <c r="K311" s="114">
        <v>0.59399999999999997</v>
      </c>
      <c r="L311" s="114" t="s">
        <v>424</v>
      </c>
      <c r="M311" s="114" t="b">
        <f t="shared" si="5"/>
        <v>0</v>
      </c>
      <c r="N311">
        <v>1600</v>
      </c>
      <c r="O311">
        <v>6700</v>
      </c>
      <c r="P311">
        <v>12000</v>
      </c>
      <c r="Q311">
        <v>2100</v>
      </c>
      <c r="R311">
        <v>340000</v>
      </c>
      <c r="S311">
        <v>2100</v>
      </c>
      <c r="T311" s="152" t="s">
        <v>582</v>
      </c>
      <c r="U311" s="152" t="s">
        <v>582</v>
      </c>
      <c r="V311" s="152" t="s">
        <v>582</v>
      </c>
      <c r="W311" s="152" t="s">
        <v>582</v>
      </c>
      <c r="X311" s="152" t="s">
        <v>582</v>
      </c>
      <c r="Y311" s="152" t="s">
        <v>582</v>
      </c>
      <c r="Z311" s="147" t="s">
        <v>1254</v>
      </c>
      <c r="AA311" s="147" t="s">
        <v>1254</v>
      </c>
      <c r="AB311" t="b">
        <v>0</v>
      </c>
    </row>
    <row r="312" spans="1:28" x14ac:dyDescent="0.2">
      <c r="A312" s="110" t="s">
        <v>26</v>
      </c>
      <c r="B312" s="110" t="s">
        <v>40</v>
      </c>
      <c r="C312" s="110" t="s">
        <v>1302</v>
      </c>
      <c r="D312" s="113">
        <v>45453</v>
      </c>
      <c r="E312" s="115">
        <v>25</v>
      </c>
      <c r="F312" s="110" t="s">
        <v>50</v>
      </c>
      <c r="G312" s="110" t="s">
        <v>26</v>
      </c>
      <c r="H312" s="111" t="s">
        <v>154</v>
      </c>
      <c r="I312" s="110" t="s">
        <v>56</v>
      </c>
      <c r="J312" s="114" t="s">
        <v>78</v>
      </c>
      <c r="K312" s="114">
        <v>5.9400000000000001E-2</v>
      </c>
      <c r="L312" s="114" t="s">
        <v>424</v>
      </c>
      <c r="M312" s="114" t="b">
        <f t="shared" si="5"/>
        <v>0</v>
      </c>
      <c r="N312">
        <v>0.73</v>
      </c>
      <c r="O312">
        <v>2000</v>
      </c>
      <c r="P312">
        <v>9</v>
      </c>
      <c r="Q312">
        <v>1400</v>
      </c>
      <c r="R312">
        <v>250</v>
      </c>
      <c r="S312">
        <v>1400</v>
      </c>
      <c r="T312" s="152" t="s">
        <v>582</v>
      </c>
      <c r="U312" s="152" t="s">
        <v>582</v>
      </c>
      <c r="V312" s="152" t="s">
        <v>582</v>
      </c>
      <c r="W312" s="152" t="s">
        <v>582</v>
      </c>
      <c r="X312" s="152" t="s">
        <v>582</v>
      </c>
      <c r="Y312" s="152" t="s">
        <v>582</v>
      </c>
      <c r="Z312" s="147" t="s">
        <v>1254</v>
      </c>
      <c r="AA312" s="147" t="s">
        <v>1254</v>
      </c>
      <c r="AB312" t="b">
        <v>0</v>
      </c>
    </row>
    <row r="313" spans="1:28" x14ac:dyDescent="0.2">
      <c r="A313" s="110" t="s">
        <v>26</v>
      </c>
      <c r="B313" s="110" t="s">
        <v>40</v>
      </c>
      <c r="C313" s="110" t="s">
        <v>1302</v>
      </c>
      <c r="D313" s="113">
        <v>45453</v>
      </c>
      <c r="E313" s="115">
        <v>25</v>
      </c>
      <c r="F313" s="110" t="s">
        <v>50</v>
      </c>
      <c r="G313" s="110" t="s">
        <v>26</v>
      </c>
      <c r="H313" s="111" t="s">
        <v>158</v>
      </c>
      <c r="I313" s="110" t="s">
        <v>56</v>
      </c>
      <c r="J313" s="114" t="s">
        <v>107</v>
      </c>
      <c r="K313" s="114">
        <v>2.9700000000000001E-2</v>
      </c>
      <c r="L313" s="114" t="s">
        <v>424</v>
      </c>
      <c r="M313" s="114" t="b">
        <f t="shared" si="5"/>
        <v>0</v>
      </c>
      <c r="N313">
        <v>16</v>
      </c>
      <c r="O313">
        <v>1500</v>
      </c>
      <c r="P313">
        <v>200</v>
      </c>
      <c r="Q313">
        <v>1000</v>
      </c>
      <c r="R313">
        <v>5600</v>
      </c>
      <c r="S313">
        <v>1000</v>
      </c>
      <c r="T313" s="152" t="s">
        <v>582</v>
      </c>
      <c r="U313" s="152" t="s">
        <v>582</v>
      </c>
      <c r="V313" s="152" t="s">
        <v>582</v>
      </c>
      <c r="W313" s="152" t="s">
        <v>582</v>
      </c>
      <c r="X313" s="152" t="s">
        <v>582</v>
      </c>
      <c r="Y313" s="152" t="s">
        <v>582</v>
      </c>
      <c r="Z313" s="147" t="s">
        <v>1254</v>
      </c>
      <c r="AA313" s="147" t="s">
        <v>1254</v>
      </c>
      <c r="AB313" t="b">
        <v>0</v>
      </c>
    </row>
    <row r="314" spans="1:28" x14ac:dyDescent="0.2">
      <c r="A314" s="110" t="s">
        <v>26</v>
      </c>
      <c r="B314" s="110" t="s">
        <v>40</v>
      </c>
      <c r="C314" s="110" t="s">
        <v>1302</v>
      </c>
      <c r="D314" s="113">
        <v>45453</v>
      </c>
      <c r="E314" s="115">
        <v>25</v>
      </c>
      <c r="F314" s="110" t="s">
        <v>50</v>
      </c>
      <c r="G314" s="110" t="s">
        <v>26</v>
      </c>
      <c r="H314" s="111" t="s">
        <v>6</v>
      </c>
      <c r="I314" s="110" t="s">
        <v>56</v>
      </c>
      <c r="J314" s="114" t="s">
        <v>107</v>
      </c>
      <c r="K314" s="114">
        <v>2.9700000000000001E-2</v>
      </c>
      <c r="L314" s="114" t="s">
        <v>424</v>
      </c>
      <c r="M314" s="114" t="b">
        <f t="shared" si="5"/>
        <v>0</v>
      </c>
      <c r="N314">
        <v>150</v>
      </c>
      <c r="O314">
        <v>82000</v>
      </c>
      <c r="P314">
        <v>1700</v>
      </c>
      <c r="Q314">
        <v>31000</v>
      </c>
      <c r="R314">
        <v>49000</v>
      </c>
      <c r="S314">
        <v>31000</v>
      </c>
      <c r="T314" s="152" t="s">
        <v>582</v>
      </c>
      <c r="U314" s="152" t="s">
        <v>582</v>
      </c>
      <c r="V314" s="152" t="s">
        <v>582</v>
      </c>
      <c r="W314" s="152" t="s">
        <v>582</v>
      </c>
      <c r="X314" s="152" t="s">
        <v>582</v>
      </c>
      <c r="Y314" s="152" t="s">
        <v>582</v>
      </c>
      <c r="Z314" s="147" t="s">
        <v>1254</v>
      </c>
      <c r="AA314" s="147" t="s">
        <v>1254</v>
      </c>
      <c r="AB314" t="b">
        <v>0</v>
      </c>
    </row>
    <row r="315" spans="1:28" x14ac:dyDescent="0.2">
      <c r="A315" s="110" t="s">
        <v>26</v>
      </c>
      <c r="B315" s="110" t="s">
        <v>40</v>
      </c>
      <c r="C315" s="110" t="s">
        <v>1302</v>
      </c>
      <c r="D315" s="113">
        <v>45453</v>
      </c>
      <c r="E315" s="115">
        <v>25</v>
      </c>
      <c r="F315" s="110" t="s">
        <v>50</v>
      </c>
      <c r="G315" s="110" t="s">
        <v>26</v>
      </c>
      <c r="H315" s="111" t="s">
        <v>164</v>
      </c>
      <c r="I315" s="110" t="s">
        <v>56</v>
      </c>
      <c r="J315" s="114" t="s">
        <v>78</v>
      </c>
      <c r="K315" s="114">
        <v>5.9400000000000001E-2</v>
      </c>
      <c r="L315" s="114" t="s">
        <v>424</v>
      </c>
      <c r="M315" s="114" t="b">
        <f t="shared" si="5"/>
        <v>0</v>
      </c>
      <c r="N315">
        <v>1100</v>
      </c>
      <c r="O315">
        <v>840000</v>
      </c>
      <c r="P315">
        <v>12000</v>
      </c>
      <c r="Q315">
        <v>840000</v>
      </c>
      <c r="R315">
        <v>320000</v>
      </c>
      <c r="S315">
        <v>840000</v>
      </c>
      <c r="T315" s="152" t="s">
        <v>582</v>
      </c>
      <c r="U315" s="152" t="s">
        <v>582</v>
      </c>
      <c r="V315" s="152" t="s">
        <v>582</v>
      </c>
      <c r="W315" s="152" t="s">
        <v>582</v>
      </c>
      <c r="X315" s="152" t="s">
        <v>582</v>
      </c>
      <c r="Y315" s="152" t="s">
        <v>582</v>
      </c>
      <c r="Z315" s="147" t="s">
        <v>1254</v>
      </c>
      <c r="AA315" s="147" t="s">
        <v>1254</v>
      </c>
      <c r="AB315" t="b">
        <v>0</v>
      </c>
    </row>
    <row r="316" spans="1:28" x14ac:dyDescent="0.2">
      <c r="A316" s="110" t="s">
        <v>26</v>
      </c>
      <c r="B316" s="110" t="s">
        <v>40</v>
      </c>
      <c r="C316" s="110" t="s">
        <v>1302</v>
      </c>
      <c r="D316" s="113">
        <v>45453</v>
      </c>
      <c r="E316" s="115">
        <v>25</v>
      </c>
      <c r="F316" s="110" t="s">
        <v>50</v>
      </c>
      <c r="G316" s="110" t="s">
        <v>26</v>
      </c>
      <c r="H316" s="111" t="s">
        <v>7</v>
      </c>
      <c r="I316" s="110" t="s">
        <v>56</v>
      </c>
      <c r="J316" s="114" t="s">
        <v>62</v>
      </c>
      <c r="K316" s="114">
        <v>0.11899999999999999</v>
      </c>
      <c r="L316" s="114" t="s">
        <v>424</v>
      </c>
      <c r="M316" s="114" t="b">
        <f t="shared" si="5"/>
        <v>0</v>
      </c>
      <c r="N316">
        <v>23</v>
      </c>
      <c r="O316">
        <v>810</v>
      </c>
      <c r="P316">
        <v>580</v>
      </c>
      <c r="Q316">
        <v>750</v>
      </c>
      <c r="R316">
        <v>16000</v>
      </c>
      <c r="S316">
        <v>750</v>
      </c>
      <c r="T316" s="152" t="s">
        <v>582</v>
      </c>
      <c r="U316" s="152" t="s">
        <v>582</v>
      </c>
      <c r="V316" s="152" t="s">
        <v>582</v>
      </c>
      <c r="W316" s="152" t="s">
        <v>582</v>
      </c>
      <c r="X316" s="152" t="s">
        <v>582</v>
      </c>
      <c r="Y316" s="152" t="s">
        <v>582</v>
      </c>
      <c r="Z316" s="147" t="s">
        <v>1254</v>
      </c>
      <c r="AA316" s="147" t="s">
        <v>1254</v>
      </c>
      <c r="AB316" t="b">
        <v>0</v>
      </c>
    </row>
    <row r="317" spans="1:28" x14ac:dyDescent="0.2">
      <c r="A317" s="110" t="s">
        <v>26</v>
      </c>
      <c r="B317" s="110" t="s">
        <v>40</v>
      </c>
      <c r="C317" s="110" t="s">
        <v>1302</v>
      </c>
      <c r="D317" s="113">
        <v>45453</v>
      </c>
      <c r="E317" s="115">
        <v>25</v>
      </c>
      <c r="F317" s="110" t="s">
        <v>50</v>
      </c>
      <c r="G317" s="110" t="s">
        <v>26</v>
      </c>
      <c r="H317" s="111" t="s">
        <v>172</v>
      </c>
      <c r="I317" s="110" t="s">
        <v>87</v>
      </c>
      <c r="J317" s="114" t="s">
        <v>78</v>
      </c>
      <c r="K317" s="114">
        <v>5.9400000000000001E-2</v>
      </c>
      <c r="L317" s="114" t="s">
        <v>424</v>
      </c>
      <c r="M317" s="114" t="b">
        <f t="shared" si="5"/>
        <v>0</v>
      </c>
      <c r="N317" t="s">
        <v>582</v>
      </c>
      <c r="O317">
        <v>57000</v>
      </c>
      <c r="P317" t="s">
        <v>582</v>
      </c>
      <c r="Q317">
        <v>27000</v>
      </c>
      <c r="R317" t="s">
        <v>582</v>
      </c>
      <c r="S317">
        <v>27000</v>
      </c>
      <c r="T317" s="152" t="s">
        <v>582</v>
      </c>
      <c r="U317" s="152" t="s">
        <v>582</v>
      </c>
      <c r="V317" s="152" t="s">
        <v>582</v>
      </c>
      <c r="W317" s="152" t="s">
        <v>582</v>
      </c>
      <c r="X317" s="152" t="s">
        <v>582</v>
      </c>
      <c r="Y317" s="152" t="s">
        <v>582</v>
      </c>
      <c r="Z317" s="147" t="s">
        <v>1254</v>
      </c>
      <c r="AA317" s="147" t="s">
        <v>1254</v>
      </c>
      <c r="AB317" t="b">
        <v>0</v>
      </c>
    </row>
    <row r="318" spans="1:28" x14ac:dyDescent="0.2">
      <c r="A318" s="110" t="s">
        <v>26</v>
      </c>
      <c r="B318" s="110" t="s">
        <v>40</v>
      </c>
      <c r="C318" s="110" t="s">
        <v>1302</v>
      </c>
      <c r="D318" s="113">
        <v>45453</v>
      </c>
      <c r="E318" s="115">
        <v>25</v>
      </c>
      <c r="F318" s="110" t="s">
        <v>50</v>
      </c>
      <c r="G318" s="110" t="s">
        <v>26</v>
      </c>
      <c r="H318" s="111" t="s">
        <v>9</v>
      </c>
      <c r="I318" s="110" t="s">
        <v>56</v>
      </c>
      <c r="J318" s="114" t="s">
        <v>107</v>
      </c>
      <c r="K318" s="114">
        <v>2.9700000000000001E-2</v>
      </c>
      <c r="L318" s="114" t="s">
        <v>424</v>
      </c>
      <c r="M318" s="114" t="b">
        <f t="shared" ref="M318:M381" si="6">NOT(OR(LEFT(J318,1)="&lt;", J318 = "---"))</f>
        <v>0</v>
      </c>
      <c r="N318">
        <v>1000</v>
      </c>
      <c r="O318">
        <v>4300</v>
      </c>
      <c r="P318">
        <v>10000</v>
      </c>
      <c r="Q318">
        <v>1800</v>
      </c>
      <c r="R318">
        <v>280000</v>
      </c>
      <c r="S318">
        <v>1800</v>
      </c>
      <c r="T318" s="152" t="s">
        <v>582</v>
      </c>
      <c r="U318" s="152" t="s">
        <v>582</v>
      </c>
      <c r="V318" s="152" t="s">
        <v>582</v>
      </c>
      <c r="W318" s="152" t="s">
        <v>582</v>
      </c>
      <c r="X318" s="152" t="s">
        <v>582</v>
      </c>
      <c r="Y318" s="152" t="s">
        <v>582</v>
      </c>
      <c r="Z318" s="147" t="s">
        <v>1254</v>
      </c>
      <c r="AA318" s="147" t="s">
        <v>1254</v>
      </c>
      <c r="AB318" t="b">
        <v>0</v>
      </c>
    </row>
    <row r="319" spans="1:28" x14ac:dyDescent="0.2">
      <c r="A319" s="110" t="s">
        <v>26</v>
      </c>
      <c r="B319" s="110" t="s">
        <v>40</v>
      </c>
      <c r="C319" s="110" t="s">
        <v>1302</v>
      </c>
      <c r="D319" s="113">
        <v>45453</v>
      </c>
      <c r="E319" s="115">
        <v>25</v>
      </c>
      <c r="F319" s="110" t="s">
        <v>50</v>
      </c>
      <c r="G319" s="110" t="s">
        <v>26</v>
      </c>
      <c r="H319" s="111" t="s">
        <v>11</v>
      </c>
      <c r="I319" s="110" t="s">
        <v>87</v>
      </c>
      <c r="J319" s="114" t="s">
        <v>78</v>
      </c>
      <c r="K319" s="114">
        <v>5.9400000000000001E-2</v>
      </c>
      <c r="L319" s="114" t="s">
        <v>424</v>
      </c>
      <c r="M319" s="114" t="b">
        <f t="shared" si="6"/>
        <v>0</v>
      </c>
      <c r="N319" t="s">
        <v>582</v>
      </c>
      <c r="O319">
        <v>88000</v>
      </c>
      <c r="P319" t="s">
        <v>582</v>
      </c>
      <c r="Q319">
        <v>28000</v>
      </c>
      <c r="R319" t="s">
        <v>582</v>
      </c>
      <c r="S319">
        <v>28000</v>
      </c>
      <c r="T319" s="152" t="s">
        <v>582</v>
      </c>
      <c r="U319" s="152" t="s">
        <v>582</v>
      </c>
      <c r="V319" s="152" t="s">
        <v>582</v>
      </c>
      <c r="W319" s="152" t="s">
        <v>582</v>
      </c>
      <c r="X319" s="152" t="s">
        <v>582</v>
      </c>
      <c r="Y319" s="152" t="s">
        <v>582</v>
      </c>
      <c r="Z319" s="147" t="s">
        <v>1254</v>
      </c>
      <c r="AA319" s="147" t="s">
        <v>1254</v>
      </c>
      <c r="AB319" t="b">
        <v>0</v>
      </c>
    </row>
    <row r="320" spans="1:28" x14ac:dyDescent="0.2">
      <c r="A320" s="110" t="s">
        <v>26</v>
      </c>
      <c r="B320" s="110" t="s">
        <v>40</v>
      </c>
      <c r="C320" s="110" t="s">
        <v>1302</v>
      </c>
      <c r="D320" s="113">
        <v>45453</v>
      </c>
      <c r="E320" s="115">
        <v>25</v>
      </c>
      <c r="F320" s="110" t="s">
        <v>50</v>
      </c>
      <c r="G320" s="110" t="s">
        <v>26</v>
      </c>
      <c r="H320" s="111" t="s">
        <v>176</v>
      </c>
      <c r="I320" s="110" t="s">
        <v>87</v>
      </c>
      <c r="J320" s="114" t="s">
        <v>107</v>
      </c>
      <c r="K320" s="114">
        <v>2.9700000000000001E-2</v>
      </c>
      <c r="L320" s="114" t="s">
        <v>424</v>
      </c>
      <c r="M320" s="114" t="b">
        <f t="shared" si="6"/>
        <v>0</v>
      </c>
      <c r="N320" t="s">
        <v>582</v>
      </c>
      <c r="O320">
        <v>870000</v>
      </c>
      <c r="P320" t="s">
        <v>582</v>
      </c>
      <c r="Q320">
        <v>470000</v>
      </c>
      <c r="R320" t="s">
        <v>582</v>
      </c>
      <c r="S320">
        <v>470000</v>
      </c>
      <c r="T320" s="152" t="s">
        <v>582</v>
      </c>
      <c r="U320" s="152" t="s">
        <v>582</v>
      </c>
      <c r="V320" s="152" t="s">
        <v>582</v>
      </c>
      <c r="W320" s="152" t="s">
        <v>582</v>
      </c>
      <c r="X320" s="152" t="s">
        <v>582</v>
      </c>
      <c r="Y320" s="152" t="s">
        <v>582</v>
      </c>
      <c r="Z320" s="147" t="s">
        <v>1254</v>
      </c>
      <c r="AA320" s="147" t="s">
        <v>1254</v>
      </c>
      <c r="AB320" t="b">
        <v>0</v>
      </c>
    </row>
    <row r="321" spans="1:28" x14ac:dyDescent="0.2">
      <c r="A321" s="110" t="s">
        <v>26</v>
      </c>
      <c r="B321" s="110" t="s">
        <v>40</v>
      </c>
      <c r="C321" s="110" t="s">
        <v>1302</v>
      </c>
      <c r="D321" s="113">
        <v>45453</v>
      </c>
      <c r="E321" s="115">
        <v>25</v>
      </c>
      <c r="F321" s="110" t="s">
        <v>50</v>
      </c>
      <c r="G321" s="110" t="s">
        <v>26</v>
      </c>
      <c r="H321" s="111" t="s">
        <v>180</v>
      </c>
      <c r="I321" s="110" t="s">
        <v>56</v>
      </c>
      <c r="J321" s="114" t="s">
        <v>107</v>
      </c>
      <c r="K321" s="114">
        <v>2.9700000000000001E-2</v>
      </c>
      <c r="L321" s="114" t="s">
        <v>424</v>
      </c>
      <c r="M321" s="114" t="b">
        <f t="shared" si="6"/>
        <v>0</v>
      </c>
      <c r="N321">
        <v>26</v>
      </c>
      <c r="O321">
        <v>55</v>
      </c>
      <c r="P321">
        <v>320</v>
      </c>
      <c r="Q321">
        <v>54</v>
      </c>
      <c r="R321">
        <v>8900</v>
      </c>
      <c r="S321">
        <v>54</v>
      </c>
      <c r="T321" s="152" t="s">
        <v>582</v>
      </c>
      <c r="U321" s="152" t="s">
        <v>582</v>
      </c>
      <c r="V321" s="152" t="s">
        <v>582</v>
      </c>
      <c r="W321" s="152" t="s">
        <v>582</v>
      </c>
      <c r="X321" s="152" t="s">
        <v>582</v>
      </c>
      <c r="Y321" s="152" t="s">
        <v>582</v>
      </c>
      <c r="Z321" s="147" t="s">
        <v>1254</v>
      </c>
      <c r="AA321" s="147" t="s">
        <v>1254</v>
      </c>
      <c r="AB321" t="b">
        <v>0</v>
      </c>
    </row>
    <row r="322" spans="1:28" x14ac:dyDescent="0.2">
      <c r="A322" s="110" t="s">
        <v>26</v>
      </c>
      <c r="B322" s="110" t="s">
        <v>40</v>
      </c>
      <c r="C322" s="110" t="s">
        <v>1302</v>
      </c>
      <c r="D322" s="113">
        <v>45453</v>
      </c>
      <c r="E322" s="115">
        <v>25</v>
      </c>
      <c r="F322" s="110" t="s">
        <v>50</v>
      </c>
      <c r="G322" s="110" t="s">
        <v>26</v>
      </c>
      <c r="H322" s="111" t="s">
        <v>184</v>
      </c>
      <c r="I322" s="110" t="s">
        <v>185</v>
      </c>
      <c r="J322" s="114" t="s">
        <v>107</v>
      </c>
      <c r="K322" s="114">
        <v>2.9700000000000001E-2</v>
      </c>
      <c r="L322" s="114" t="s">
        <v>424</v>
      </c>
      <c r="M322" s="114" t="b">
        <f t="shared" si="6"/>
        <v>0</v>
      </c>
      <c r="N322">
        <v>51</v>
      </c>
      <c r="O322" t="s">
        <v>582</v>
      </c>
      <c r="P322">
        <v>130</v>
      </c>
      <c r="Q322" t="s">
        <v>582</v>
      </c>
      <c r="R322">
        <v>3700</v>
      </c>
      <c r="S322" t="s">
        <v>582</v>
      </c>
      <c r="T322" s="152" t="s">
        <v>582</v>
      </c>
      <c r="U322" s="152" t="s">
        <v>582</v>
      </c>
      <c r="V322" s="152" t="s">
        <v>582</v>
      </c>
      <c r="W322" s="152" t="s">
        <v>582</v>
      </c>
      <c r="X322" s="152" t="s">
        <v>582</v>
      </c>
      <c r="Y322" s="152" t="s">
        <v>582</v>
      </c>
      <c r="Z322" s="147" t="s">
        <v>1254</v>
      </c>
      <c r="AA322" s="147" t="s">
        <v>1254</v>
      </c>
      <c r="AB322" t="b">
        <v>0</v>
      </c>
    </row>
    <row r="323" spans="1:28" x14ac:dyDescent="0.2">
      <c r="A323" s="110" t="s">
        <v>26</v>
      </c>
      <c r="B323" s="110" t="s">
        <v>40</v>
      </c>
      <c r="C323" s="110" t="s">
        <v>1302</v>
      </c>
      <c r="D323" s="113">
        <v>45453</v>
      </c>
      <c r="E323" s="115">
        <v>25</v>
      </c>
      <c r="F323" s="110" t="s">
        <v>50</v>
      </c>
      <c r="G323" s="110" t="s">
        <v>26</v>
      </c>
      <c r="H323" s="111" t="s">
        <v>188</v>
      </c>
      <c r="I323" s="110" t="s">
        <v>87</v>
      </c>
      <c r="J323" s="114" t="s">
        <v>62</v>
      </c>
      <c r="K323" s="114">
        <v>0.11899999999999999</v>
      </c>
      <c r="L323" s="114" t="s">
        <v>424</v>
      </c>
      <c r="M323" s="114" t="b">
        <f t="shared" si="6"/>
        <v>0</v>
      </c>
      <c r="N323" t="s">
        <v>582</v>
      </c>
      <c r="O323">
        <v>130000</v>
      </c>
      <c r="P323" t="s">
        <v>582</v>
      </c>
      <c r="Q323">
        <v>69000</v>
      </c>
      <c r="R323" t="s">
        <v>582</v>
      </c>
      <c r="S323">
        <v>69000</v>
      </c>
      <c r="T323" s="152" t="s">
        <v>582</v>
      </c>
      <c r="U323" s="152" t="s">
        <v>582</v>
      </c>
      <c r="V323" s="152" t="s">
        <v>582</v>
      </c>
      <c r="W323" s="152" t="s">
        <v>582</v>
      </c>
      <c r="X323" s="152" t="s">
        <v>582</v>
      </c>
      <c r="Y323" s="152" t="s">
        <v>582</v>
      </c>
      <c r="Z323" s="147" t="s">
        <v>1254</v>
      </c>
      <c r="AA323" s="147" t="s">
        <v>1254</v>
      </c>
      <c r="AB323" t="b">
        <v>0</v>
      </c>
    </row>
    <row r="324" spans="1:28" x14ac:dyDescent="0.2">
      <c r="A324" s="110" t="s">
        <v>26</v>
      </c>
      <c r="B324" s="110" t="s">
        <v>40</v>
      </c>
      <c r="C324" s="110" t="s">
        <v>1302</v>
      </c>
      <c r="D324" s="113">
        <v>45453</v>
      </c>
      <c r="E324" s="115">
        <v>25</v>
      </c>
      <c r="F324" s="110" t="s">
        <v>50</v>
      </c>
      <c r="G324" s="110" t="s">
        <v>26</v>
      </c>
      <c r="H324" s="111" t="s">
        <v>191</v>
      </c>
      <c r="I324" s="110" t="s">
        <v>87</v>
      </c>
      <c r="J324" s="114" t="s">
        <v>78</v>
      </c>
      <c r="K324" s="114">
        <v>5.9400000000000001E-2</v>
      </c>
      <c r="L324" s="114" t="s">
        <v>424</v>
      </c>
      <c r="M324" s="114" t="b">
        <f t="shared" si="6"/>
        <v>0</v>
      </c>
      <c r="N324" t="s">
        <v>582</v>
      </c>
      <c r="O324">
        <v>6900</v>
      </c>
      <c r="P324" t="s">
        <v>582</v>
      </c>
      <c r="Q324">
        <v>2900</v>
      </c>
      <c r="R324" t="s">
        <v>582</v>
      </c>
      <c r="S324">
        <v>2900</v>
      </c>
      <c r="T324" s="152" t="s">
        <v>582</v>
      </c>
      <c r="U324" s="152" t="s">
        <v>582</v>
      </c>
      <c r="V324" s="152" t="s">
        <v>582</v>
      </c>
      <c r="W324" s="152" t="s">
        <v>582</v>
      </c>
      <c r="X324" s="152" t="s">
        <v>582</v>
      </c>
      <c r="Y324" s="152" t="s">
        <v>582</v>
      </c>
      <c r="Z324" s="147" t="s">
        <v>1254</v>
      </c>
      <c r="AA324" s="147" t="s">
        <v>1254</v>
      </c>
      <c r="AB324" t="b">
        <v>0</v>
      </c>
    </row>
    <row r="325" spans="1:28" x14ac:dyDescent="0.2">
      <c r="A325" s="110" t="s">
        <v>26</v>
      </c>
      <c r="B325" s="110" t="s">
        <v>40</v>
      </c>
      <c r="C325" s="110" t="s">
        <v>1302</v>
      </c>
      <c r="D325" s="113">
        <v>45453</v>
      </c>
      <c r="E325" s="115">
        <v>25</v>
      </c>
      <c r="F325" s="110" t="s">
        <v>50</v>
      </c>
      <c r="G325" s="110" t="s">
        <v>26</v>
      </c>
      <c r="H325" s="111" t="s">
        <v>1</v>
      </c>
      <c r="I325" s="110" t="s">
        <v>87</v>
      </c>
      <c r="J325" s="114" t="s">
        <v>78</v>
      </c>
      <c r="K325" s="114">
        <v>5.9400000000000001E-2</v>
      </c>
      <c r="L325" s="114" t="s">
        <v>424</v>
      </c>
      <c r="M325" s="114" t="b">
        <f t="shared" si="6"/>
        <v>0</v>
      </c>
      <c r="N325" t="s">
        <v>582</v>
      </c>
      <c r="O325">
        <v>6900</v>
      </c>
      <c r="P325" t="s">
        <v>582</v>
      </c>
      <c r="Q325">
        <v>2900</v>
      </c>
      <c r="R325" t="s">
        <v>582</v>
      </c>
      <c r="S325">
        <v>2900</v>
      </c>
      <c r="T325" s="152" t="s">
        <v>582</v>
      </c>
      <c r="U325" s="152" t="s">
        <v>582</v>
      </c>
      <c r="V325" s="152" t="s">
        <v>582</v>
      </c>
      <c r="W325" s="152" t="s">
        <v>582</v>
      </c>
      <c r="X325" s="152" t="s">
        <v>582</v>
      </c>
      <c r="Y325" s="152" t="s">
        <v>582</v>
      </c>
      <c r="Z325" s="147" t="s">
        <v>1254</v>
      </c>
      <c r="AA325" s="147" t="s">
        <v>1254</v>
      </c>
      <c r="AB325" t="b">
        <v>0</v>
      </c>
    </row>
    <row r="326" spans="1:28" x14ac:dyDescent="0.2">
      <c r="A326" s="110" t="s">
        <v>26</v>
      </c>
      <c r="B326" s="110" t="s">
        <v>40</v>
      </c>
      <c r="C326" s="110" t="s">
        <v>1302</v>
      </c>
      <c r="D326" s="113">
        <v>45453</v>
      </c>
      <c r="E326" s="115">
        <v>25</v>
      </c>
      <c r="F326" s="110" t="s">
        <v>50</v>
      </c>
      <c r="G326" s="110" t="s">
        <v>26</v>
      </c>
      <c r="H326" s="111" t="s">
        <v>196</v>
      </c>
      <c r="I326" s="110" t="s">
        <v>56</v>
      </c>
      <c r="J326" s="114" t="s">
        <v>107</v>
      </c>
      <c r="K326" s="114">
        <v>2.9700000000000001E-2</v>
      </c>
      <c r="L326" s="114" t="s">
        <v>424</v>
      </c>
      <c r="M326" s="114" t="b">
        <f t="shared" si="6"/>
        <v>0</v>
      </c>
      <c r="N326">
        <v>4.4000000000000004</v>
      </c>
      <c r="O326">
        <v>3100</v>
      </c>
      <c r="P326">
        <v>34</v>
      </c>
      <c r="Q326">
        <v>1000</v>
      </c>
      <c r="R326">
        <v>950</v>
      </c>
      <c r="S326">
        <v>1000</v>
      </c>
      <c r="T326" s="152" t="s">
        <v>582</v>
      </c>
      <c r="U326" s="152" t="s">
        <v>582</v>
      </c>
      <c r="V326" s="152" t="s">
        <v>582</v>
      </c>
      <c r="W326" s="152" t="s">
        <v>582</v>
      </c>
      <c r="X326" s="152" t="s">
        <v>582</v>
      </c>
      <c r="Y326" s="152" t="s">
        <v>582</v>
      </c>
      <c r="Z326" s="147" t="s">
        <v>1254</v>
      </c>
      <c r="AA326" s="147" t="s">
        <v>1254</v>
      </c>
      <c r="AB326" t="b">
        <v>0</v>
      </c>
    </row>
    <row r="327" spans="1:28" x14ac:dyDescent="0.2">
      <c r="A327" s="110" t="s">
        <v>26</v>
      </c>
      <c r="B327" s="110" t="s">
        <v>40</v>
      </c>
      <c r="C327" s="110" t="s">
        <v>1302</v>
      </c>
      <c r="D327" s="113">
        <v>45453</v>
      </c>
      <c r="E327" s="115">
        <v>25</v>
      </c>
      <c r="F327" s="110" t="s">
        <v>50</v>
      </c>
      <c r="G327" s="110" t="s">
        <v>26</v>
      </c>
      <c r="H327" s="111" t="s">
        <v>200</v>
      </c>
      <c r="I327" s="110" t="s">
        <v>87</v>
      </c>
      <c r="J327" s="114" t="s">
        <v>78</v>
      </c>
      <c r="K327" s="114">
        <v>5.9400000000000001E-2</v>
      </c>
      <c r="L327" s="114" t="s">
        <v>424</v>
      </c>
      <c r="M327" s="114" t="b">
        <f t="shared" si="6"/>
        <v>0</v>
      </c>
      <c r="N327" t="s">
        <v>582</v>
      </c>
      <c r="O327">
        <v>25000</v>
      </c>
      <c r="P327" t="s">
        <v>582</v>
      </c>
      <c r="Q327">
        <v>20000</v>
      </c>
      <c r="R327" t="s">
        <v>582</v>
      </c>
      <c r="S327">
        <v>20000</v>
      </c>
      <c r="T327" s="152" t="s">
        <v>582</v>
      </c>
      <c r="U327" s="152" t="s">
        <v>582</v>
      </c>
      <c r="V327" s="152" t="s">
        <v>582</v>
      </c>
      <c r="W327" s="152" t="s">
        <v>582</v>
      </c>
      <c r="X327" s="152" t="s">
        <v>582</v>
      </c>
      <c r="Y327" s="152" t="s">
        <v>582</v>
      </c>
      <c r="Z327" s="147" t="s">
        <v>1254</v>
      </c>
      <c r="AA327" s="147" t="s">
        <v>1254</v>
      </c>
      <c r="AB327" t="b">
        <v>0</v>
      </c>
    </row>
    <row r="328" spans="1:28" x14ac:dyDescent="0.2">
      <c r="A328" s="110" t="s">
        <v>26</v>
      </c>
      <c r="B328" s="110" t="s">
        <v>40</v>
      </c>
      <c r="C328" s="110" t="s">
        <v>1302</v>
      </c>
      <c r="D328" s="113">
        <v>45453</v>
      </c>
      <c r="E328" s="115">
        <v>25</v>
      </c>
      <c r="F328" s="110" t="s">
        <v>50</v>
      </c>
      <c r="G328" s="110" t="s">
        <v>26</v>
      </c>
      <c r="H328" s="111" t="s">
        <v>204</v>
      </c>
      <c r="I328" s="110" t="s">
        <v>205</v>
      </c>
      <c r="J328" s="114" t="s">
        <v>206</v>
      </c>
      <c r="L328" s="114" t="s">
        <v>424</v>
      </c>
      <c r="M328" s="114" t="b">
        <f t="shared" si="6"/>
        <v>0</v>
      </c>
      <c r="N328">
        <v>1.9</v>
      </c>
      <c r="O328">
        <v>310</v>
      </c>
      <c r="P328">
        <v>15</v>
      </c>
      <c r="Q328">
        <v>97</v>
      </c>
      <c r="R328">
        <v>420</v>
      </c>
      <c r="S328">
        <v>97</v>
      </c>
      <c r="T328" s="152" t="s">
        <v>582</v>
      </c>
      <c r="U328" s="152" t="s">
        <v>582</v>
      </c>
      <c r="V328" s="152" t="s">
        <v>582</v>
      </c>
      <c r="W328" s="152" t="s">
        <v>582</v>
      </c>
      <c r="X328" s="152" t="s">
        <v>582</v>
      </c>
      <c r="Y328" s="152" t="s">
        <v>582</v>
      </c>
      <c r="Z328" s="147"/>
      <c r="AA328" s="147"/>
      <c r="AB328" t="b">
        <v>0</v>
      </c>
    </row>
    <row r="329" spans="1:28" x14ac:dyDescent="0.2">
      <c r="A329" s="110" t="s">
        <v>26</v>
      </c>
      <c r="B329" s="110" t="s">
        <v>40</v>
      </c>
      <c r="C329" s="110" t="s">
        <v>1302</v>
      </c>
      <c r="D329" s="113">
        <v>45453</v>
      </c>
      <c r="E329" s="115">
        <v>25</v>
      </c>
      <c r="F329" s="110" t="s">
        <v>50</v>
      </c>
      <c r="G329" s="110" t="s">
        <v>26</v>
      </c>
      <c r="H329" s="111" t="s">
        <v>207</v>
      </c>
      <c r="I329" s="110" t="s">
        <v>208</v>
      </c>
      <c r="J329" s="114" t="s">
        <v>206</v>
      </c>
      <c r="L329" s="114" t="s">
        <v>424</v>
      </c>
      <c r="M329" s="114" t="b">
        <f t="shared" si="6"/>
        <v>0</v>
      </c>
      <c r="N329" t="s">
        <v>582</v>
      </c>
      <c r="O329">
        <v>220000</v>
      </c>
      <c r="P329" t="s">
        <v>582</v>
      </c>
      <c r="Q329">
        <v>69000</v>
      </c>
      <c r="R329" t="s">
        <v>582</v>
      </c>
      <c r="S329">
        <v>69000</v>
      </c>
      <c r="T329" s="152" t="s">
        <v>582</v>
      </c>
      <c r="U329" s="152" t="s">
        <v>582</v>
      </c>
      <c r="V329" s="152" t="s">
        <v>582</v>
      </c>
      <c r="W329" s="152" t="s">
        <v>582</v>
      </c>
      <c r="X329" s="152" t="s">
        <v>582</v>
      </c>
      <c r="Y329" s="152" t="s">
        <v>582</v>
      </c>
      <c r="Z329" s="147" t="s">
        <v>1254</v>
      </c>
      <c r="AA329" s="147" t="s">
        <v>1254</v>
      </c>
      <c r="AB329" t="b">
        <v>0</v>
      </c>
    </row>
    <row r="330" spans="1:28" x14ac:dyDescent="0.2">
      <c r="A330" s="110" t="s">
        <v>26</v>
      </c>
      <c r="B330" s="110" t="s">
        <v>40</v>
      </c>
      <c r="C330" s="110" t="s">
        <v>1302</v>
      </c>
      <c r="D330" s="113">
        <v>45453</v>
      </c>
      <c r="E330" s="115">
        <v>25</v>
      </c>
      <c r="F330" s="110" t="s">
        <v>50</v>
      </c>
      <c r="G330" s="110" t="s">
        <v>26</v>
      </c>
      <c r="H330" s="111" t="s">
        <v>209</v>
      </c>
      <c r="I330" s="110" t="s">
        <v>208</v>
      </c>
      <c r="J330" s="114" t="s">
        <v>206</v>
      </c>
      <c r="L330" s="114" t="s">
        <v>424</v>
      </c>
      <c r="M330" s="114" t="b">
        <f t="shared" si="6"/>
        <v>0</v>
      </c>
      <c r="N330">
        <v>9000</v>
      </c>
      <c r="O330">
        <v>1100</v>
      </c>
      <c r="P330">
        <v>220000</v>
      </c>
      <c r="Q330">
        <v>350</v>
      </c>
      <c r="R330">
        <v>6200000</v>
      </c>
      <c r="S330">
        <v>350</v>
      </c>
      <c r="T330" s="152" t="s">
        <v>582</v>
      </c>
      <c r="U330" s="152" t="s">
        <v>582</v>
      </c>
      <c r="V330" s="152" t="s">
        <v>582</v>
      </c>
      <c r="W330" s="152" t="s">
        <v>582</v>
      </c>
      <c r="X330" s="152" t="s">
        <v>582</v>
      </c>
      <c r="Y330" s="152" t="s">
        <v>582</v>
      </c>
      <c r="Z330" s="147" t="s">
        <v>1254</v>
      </c>
      <c r="AA330" s="147" t="s">
        <v>1254</v>
      </c>
      <c r="AB330" t="b">
        <v>0</v>
      </c>
    </row>
    <row r="331" spans="1:28" x14ac:dyDescent="0.2">
      <c r="A331" s="110" t="s">
        <v>26</v>
      </c>
      <c r="B331" s="110" t="s">
        <v>40</v>
      </c>
      <c r="C331" s="110" t="s">
        <v>1302</v>
      </c>
      <c r="D331" s="113">
        <v>45453</v>
      </c>
      <c r="E331" s="115">
        <v>25</v>
      </c>
      <c r="F331" s="110" t="s">
        <v>50</v>
      </c>
      <c r="G331" s="110" t="s">
        <v>26</v>
      </c>
      <c r="H331" s="111" t="s">
        <v>210</v>
      </c>
      <c r="I331" s="110" t="s">
        <v>208</v>
      </c>
      <c r="J331" s="114" t="s">
        <v>206</v>
      </c>
      <c r="L331" s="114" t="s">
        <v>424</v>
      </c>
      <c r="M331" s="114" t="b">
        <f t="shared" si="6"/>
        <v>0</v>
      </c>
      <c r="N331" t="s">
        <v>582</v>
      </c>
      <c r="O331">
        <v>1700000</v>
      </c>
      <c r="P331" t="s">
        <v>582</v>
      </c>
      <c r="Q331">
        <v>530000</v>
      </c>
      <c r="R331" t="s">
        <v>582</v>
      </c>
      <c r="S331">
        <v>530000</v>
      </c>
      <c r="T331" s="152" t="s">
        <v>582</v>
      </c>
      <c r="U331" s="152" t="s">
        <v>582</v>
      </c>
      <c r="V331" s="152" t="s">
        <v>582</v>
      </c>
      <c r="W331" s="152" t="s">
        <v>582</v>
      </c>
      <c r="X331" s="152" t="s">
        <v>582</v>
      </c>
      <c r="Y331" s="152" t="s">
        <v>582</v>
      </c>
      <c r="Z331" s="147" t="s">
        <v>1254</v>
      </c>
      <c r="AA331" s="147" t="s">
        <v>1254</v>
      </c>
      <c r="AB331" t="b">
        <v>0</v>
      </c>
    </row>
    <row r="332" spans="1:28" x14ac:dyDescent="0.2">
      <c r="A332" s="110" t="s">
        <v>26</v>
      </c>
      <c r="B332" s="110" t="s">
        <v>40</v>
      </c>
      <c r="C332" s="110" t="s">
        <v>1302</v>
      </c>
      <c r="D332" s="113">
        <v>45453</v>
      </c>
      <c r="E332" s="115">
        <v>25</v>
      </c>
      <c r="F332" s="110" t="s">
        <v>50</v>
      </c>
      <c r="G332" s="110" t="s">
        <v>26</v>
      </c>
      <c r="H332" s="111" t="s">
        <v>211</v>
      </c>
      <c r="I332" s="110" t="s">
        <v>212</v>
      </c>
      <c r="J332" s="114" t="s">
        <v>206</v>
      </c>
      <c r="L332" s="114" t="s">
        <v>424</v>
      </c>
      <c r="M332" s="114" t="b">
        <f t="shared" si="6"/>
        <v>0</v>
      </c>
      <c r="N332" t="s">
        <v>582</v>
      </c>
      <c r="O332">
        <v>530</v>
      </c>
      <c r="P332" t="s">
        <v>582</v>
      </c>
      <c r="Q332">
        <v>270</v>
      </c>
      <c r="R332" t="s">
        <v>582</v>
      </c>
      <c r="S332">
        <v>740</v>
      </c>
      <c r="T332" s="152" t="s">
        <v>582</v>
      </c>
      <c r="U332" s="152" t="s">
        <v>582</v>
      </c>
      <c r="V332" s="152" t="s">
        <v>582</v>
      </c>
      <c r="W332" s="152" t="s">
        <v>582</v>
      </c>
      <c r="X332" s="152" t="s">
        <v>582</v>
      </c>
      <c r="Y332" s="152" t="s">
        <v>582</v>
      </c>
      <c r="Z332" s="147" t="s">
        <v>1254</v>
      </c>
      <c r="AA332" s="147" t="s">
        <v>1254</v>
      </c>
      <c r="AB332" t="b">
        <v>0</v>
      </c>
    </row>
    <row r="333" spans="1:28" x14ac:dyDescent="0.2">
      <c r="A333" s="110" t="s">
        <v>26</v>
      </c>
      <c r="B333" s="110" t="s">
        <v>40</v>
      </c>
      <c r="C333" s="110" t="s">
        <v>1302</v>
      </c>
      <c r="D333" s="113">
        <v>45453</v>
      </c>
      <c r="E333" s="115">
        <v>25</v>
      </c>
      <c r="F333" s="110" t="s">
        <v>50</v>
      </c>
      <c r="G333" s="110" t="s">
        <v>26</v>
      </c>
      <c r="H333" s="111" t="s">
        <v>213</v>
      </c>
      <c r="I333" s="110" t="s">
        <v>208</v>
      </c>
      <c r="J333" s="114" t="s">
        <v>206</v>
      </c>
      <c r="L333" s="114" t="s">
        <v>424</v>
      </c>
      <c r="M333" s="114" t="b">
        <f t="shared" si="6"/>
        <v>0</v>
      </c>
      <c r="N333" t="s">
        <v>582</v>
      </c>
      <c r="O333">
        <v>350</v>
      </c>
      <c r="P333" t="s">
        <v>582</v>
      </c>
      <c r="Q333">
        <v>110</v>
      </c>
      <c r="R333" t="s">
        <v>582</v>
      </c>
      <c r="S333">
        <v>110</v>
      </c>
      <c r="T333" s="152" t="s">
        <v>582</v>
      </c>
      <c r="U333" s="152" t="s">
        <v>582</v>
      </c>
      <c r="V333" s="152" t="s">
        <v>582</v>
      </c>
      <c r="W333" s="152" t="s">
        <v>582</v>
      </c>
      <c r="X333" s="152" t="s">
        <v>582</v>
      </c>
      <c r="Y333" s="152" t="s">
        <v>582</v>
      </c>
      <c r="Z333" s="147" t="s">
        <v>1254</v>
      </c>
      <c r="AA333" s="147" t="s">
        <v>1254</v>
      </c>
      <c r="AB333" t="b">
        <v>0</v>
      </c>
    </row>
    <row r="334" spans="1:28" x14ac:dyDescent="0.2">
      <c r="A334" s="110" t="s">
        <v>26</v>
      </c>
      <c r="B334" s="110" t="s">
        <v>40</v>
      </c>
      <c r="C334" s="110" t="s">
        <v>1302</v>
      </c>
      <c r="D334" s="113">
        <v>45453</v>
      </c>
      <c r="E334" s="115">
        <v>25</v>
      </c>
      <c r="F334" s="110" t="s">
        <v>50</v>
      </c>
      <c r="G334" s="110" t="s">
        <v>26</v>
      </c>
      <c r="H334" s="111" t="s">
        <v>214</v>
      </c>
      <c r="I334" s="110" t="s">
        <v>208</v>
      </c>
      <c r="J334" s="114" t="s">
        <v>206</v>
      </c>
      <c r="L334" s="114" t="s">
        <v>424</v>
      </c>
      <c r="M334" s="114" t="b">
        <f t="shared" si="6"/>
        <v>0</v>
      </c>
      <c r="N334" t="s">
        <v>582</v>
      </c>
      <c r="O334">
        <v>5800</v>
      </c>
      <c r="P334" t="s">
        <v>582</v>
      </c>
      <c r="Q334">
        <v>1800</v>
      </c>
      <c r="R334" t="s">
        <v>582</v>
      </c>
      <c r="S334">
        <v>1800</v>
      </c>
      <c r="T334" s="152" t="s">
        <v>582</v>
      </c>
      <c r="U334" s="152" t="s">
        <v>582</v>
      </c>
      <c r="V334" s="152" t="s">
        <v>582</v>
      </c>
      <c r="W334" s="152" t="s">
        <v>582</v>
      </c>
      <c r="X334" s="152" t="s">
        <v>582</v>
      </c>
      <c r="Y334" s="152" t="s">
        <v>582</v>
      </c>
      <c r="Z334" s="147" t="s">
        <v>1254</v>
      </c>
      <c r="AA334" s="147" t="s">
        <v>1254</v>
      </c>
      <c r="AB334" t="b">
        <v>0</v>
      </c>
    </row>
    <row r="335" spans="1:28" x14ac:dyDescent="0.2">
      <c r="A335" s="110" t="s">
        <v>26</v>
      </c>
      <c r="B335" s="110" t="s">
        <v>40</v>
      </c>
      <c r="C335" s="110" t="s">
        <v>1302</v>
      </c>
      <c r="D335" s="113">
        <v>45453</v>
      </c>
      <c r="E335" s="115">
        <v>25</v>
      </c>
      <c r="F335" s="110" t="s">
        <v>50</v>
      </c>
      <c r="G335" s="110" t="s">
        <v>26</v>
      </c>
      <c r="H335" s="111" t="s">
        <v>216</v>
      </c>
      <c r="I335" s="110" t="s">
        <v>56</v>
      </c>
      <c r="J335" s="114" t="s">
        <v>206</v>
      </c>
      <c r="L335" s="114" t="s">
        <v>424</v>
      </c>
      <c r="M335" s="114" t="b">
        <f t="shared" si="6"/>
        <v>0</v>
      </c>
      <c r="N335">
        <v>0.74</v>
      </c>
      <c r="O335">
        <v>11</v>
      </c>
      <c r="P335">
        <v>8.4</v>
      </c>
      <c r="Q335">
        <v>4.9000000000000004</v>
      </c>
      <c r="R335">
        <v>230</v>
      </c>
      <c r="S335">
        <v>4.9000000000000004</v>
      </c>
      <c r="T335" s="152" t="s">
        <v>582</v>
      </c>
      <c r="U335" s="152" t="s">
        <v>582</v>
      </c>
      <c r="V335" s="152" t="s">
        <v>582</v>
      </c>
      <c r="W335" s="152" t="s">
        <v>582</v>
      </c>
      <c r="X335" s="152" t="s">
        <v>582</v>
      </c>
      <c r="Y335" s="152" t="s">
        <v>582</v>
      </c>
      <c r="Z335" s="147" t="s">
        <v>1254</v>
      </c>
      <c r="AA335" s="147" t="s">
        <v>1254</v>
      </c>
      <c r="AB335" t="b">
        <v>0</v>
      </c>
    </row>
    <row r="336" spans="1:28" x14ac:dyDescent="0.2">
      <c r="A336" s="110" t="s">
        <v>26</v>
      </c>
      <c r="B336" s="110" t="s">
        <v>40</v>
      </c>
      <c r="C336" s="110" t="s">
        <v>1302</v>
      </c>
      <c r="D336" s="113">
        <v>45453</v>
      </c>
      <c r="E336" s="115">
        <v>25</v>
      </c>
      <c r="F336" s="110" t="s">
        <v>50</v>
      </c>
      <c r="G336" s="110" t="s">
        <v>26</v>
      </c>
      <c r="H336" s="111" t="s">
        <v>4</v>
      </c>
      <c r="I336" s="110" t="s">
        <v>87</v>
      </c>
      <c r="J336" s="114" t="s">
        <v>206</v>
      </c>
      <c r="L336" s="114" t="s">
        <v>424</v>
      </c>
      <c r="M336" s="114" t="b">
        <f t="shared" si="6"/>
        <v>0</v>
      </c>
      <c r="N336" t="s">
        <v>582</v>
      </c>
      <c r="O336">
        <v>70000</v>
      </c>
      <c r="P336" t="s">
        <v>582</v>
      </c>
      <c r="Q336">
        <v>21000</v>
      </c>
      <c r="R336" t="s">
        <v>582</v>
      </c>
      <c r="S336">
        <v>21000</v>
      </c>
      <c r="T336" s="152" t="s">
        <v>582</v>
      </c>
      <c r="U336" s="152" t="s">
        <v>582</v>
      </c>
      <c r="V336" s="152" t="s">
        <v>582</v>
      </c>
      <c r="W336" s="152" t="s">
        <v>582</v>
      </c>
      <c r="X336" s="152" t="s">
        <v>582</v>
      </c>
      <c r="Y336" s="152" t="s">
        <v>582</v>
      </c>
      <c r="Z336" s="147" t="s">
        <v>1254</v>
      </c>
      <c r="AA336" s="147" t="s">
        <v>1254</v>
      </c>
      <c r="AB336" t="b">
        <v>0</v>
      </c>
    </row>
    <row r="337" spans="1:28" x14ac:dyDescent="0.2">
      <c r="A337" s="110" t="s">
        <v>26</v>
      </c>
      <c r="B337" s="110" t="s">
        <v>40</v>
      </c>
      <c r="C337" s="110" t="s">
        <v>1302</v>
      </c>
      <c r="D337" s="113">
        <v>45453</v>
      </c>
      <c r="E337" s="115">
        <v>25</v>
      </c>
      <c r="F337" s="110" t="s">
        <v>50</v>
      </c>
      <c r="G337" s="110" t="s">
        <v>26</v>
      </c>
      <c r="H337" s="111" t="s">
        <v>223</v>
      </c>
      <c r="I337" s="110" t="s">
        <v>87</v>
      </c>
      <c r="J337" s="114" t="s">
        <v>206</v>
      </c>
      <c r="L337" s="114" t="s">
        <v>424</v>
      </c>
      <c r="M337" s="114" t="b">
        <f t="shared" si="6"/>
        <v>0</v>
      </c>
      <c r="N337" t="s">
        <v>582</v>
      </c>
      <c r="O337">
        <v>350000</v>
      </c>
      <c r="P337" t="s">
        <v>582</v>
      </c>
      <c r="Q337">
        <v>110000</v>
      </c>
      <c r="R337" t="s">
        <v>582</v>
      </c>
      <c r="S337">
        <v>110000</v>
      </c>
      <c r="T337" s="152" t="s">
        <v>582</v>
      </c>
      <c r="U337" s="152" t="s">
        <v>582</v>
      </c>
      <c r="V337" s="152" t="s">
        <v>582</v>
      </c>
      <c r="W337" s="152" t="s">
        <v>582</v>
      </c>
      <c r="X337" s="152" t="s">
        <v>582</v>
      </c>
      <c r="Y337" s="152" t="s">
        <v>582</v>
      </c>
      <c r="Z337" s="147" t="s">
        <v>1254</v>
      </c>
      <c r="AA337" s="147" t="s">
        <v>1254</v>
      </c>
      <c r="AB337" t="b">
        <v>0</v>
      </c>
    </row>
    <row r="338" spans="1:28" x14ac:dyDescent="0.2">
      <c r="A338" s="110" t="s">
        <v>26</v>
      </c>
      <c r="B338" s="110" t="s">
        <v>40</v>
      </c>
      <c r="C338" s="110" t="s">
        <v>1302</v>
      </c>
      <c r="D338" s="113">
        <v>45453</v>
      </c>
      <c r="E338" s="115">
        <v>25</v>
      </c>
      <c r="F338" s="110" t="s">
        <v>50</v>
      </c>
      <c r="G338" s="110" t="s">
        <v>26</v>
      </c>
      <c r="H338" s="111" t="s">
        <v>231</v>
      </c>
      <c r="I338" s="110" t="s">
        <v>56</v>
      </c>
      <c r="J338" s="114" t="s">
        <v>206</v>
      </c>
      <c r="L338" s="114" t="s">
        <v>424</v>
      </c>
      <c r="M338" s="114" t="b">
        <f t="shared" si="6"/>
        <v>0</v>
      </c>
      <c r="N338">
        <v>21</v>
      </c>
      <c r="O338" t="s">
        <v>582</v>
      </c>
      <c r="P338">
        <v>170</v>
      </c>
      <c r="Q338" t="s">
        <v>582</v>
      </c>
      <c r="R338">
        <v>4800</v>
      </c>
      <c r="S338" t="s">
        <v>582</v>
      </c>
      <c r="T338" s="152" t="s">
        <v>582</v>
      </c>
      <c r="U338" s="152" t="s">
        <v>582</v>
      </c>
      <c r="V338" s="152" t="s">
        <v>582</v>
      </c>
      <c r="W338" s="152" t="s">
        <v>582</v>
      </c>
      <c r="X338" s="152" t="s">
        <v>582</v>
      </c>
      <c r="Y338" s="152" t="s">
        <v>582</v>
      </c>
      <c r="Z338" s="147" t="s">
        <v>1254</v>
      </c>
      <c r="AA338" s="147" t="s">
        <v>1254</v>
      </c>
      <c r="AB338" t="b">
        <v>0</v>
      </c>
    </row>
    <row r="339" spans="1:28" x14ac:dyDescent="0.2">
      <c r="A339" s="110" t="s">
        <v>26</v>
      </c>
      <c r="B339" s="110" t="s">
        <v>40</v>
      </c>
      <c r="C339" s="110" t="s">
        <v>1302</v>
      </c>
      <c r="D339" s="113">
        <v>45453</v>
      </c>
      <c r="E339" s="115">
        <v>25</v>
      </c>
      <c r="F339" s="110" t="s">
        <v>50</v>
      </c>
      <c r="G339" s="110" t="s">
        <v>26</v>
      </c>
      <c r="H339" s="111" t="s">
        <v>234</v>
      </c>
      <c r="I339" s="110" t="s">
        <v>205</v>
      </c>
      <c r="J339" s="114" t="s">
        <v>206</v>
      </c>
      <c r="L339" s="114" t="s">
        <v>424</v>
      </c>
      <c r="M339" s="114" t="b">
        <f t="shared" si="6"/>
        <v>0</v>
      </c>
      <c r="N339">
        <v>2.1</v>
      </c>
      <c r="O339">
        <v>220</v>
      </c>
      <c r="P339">
        <v>17</v>
      </c>
      <c r="Q339">
        <v>74</v>
      </c>
      <c r="R339">
        <v>490</v>
      </c>
      <c r="S339">
        <v>74</v>
      </c>
      <c r="T339" s="152" t="s">
        <v>582</v>
      </c>
      <c r="U339" s="152" t="s">
        <v>582</v>
      </c>
      <c r="V339" s="152" t="s">
        <v>582</v>
      </c>
      <c r="W339" s="152" t="s">
        <v>582</v>
      </c>
      <c r="X339" s="152" t="s">
        <v>582</v>
      </c>
      <c r="Y339" s="152" t="s">
        <v>582</v>
      </c>
      <c r="Z339" s="147" t="s">
        <v>1254</v>
      </c>
      <c r="AA339" s="147" t="s">
        <v>1254</v>
      </c>
      <c r="AB339" t="b">
        <v>0</v>
      </c>
    </row>
    <row r="340" spans="1:28" x14ac:dyDescent="0.2">
      <c r="A340" s="110" t="s">
        <v>26</v>
      </c>
      <c r="B340" s="110" t="s">
        <v>40</v>
      </c>
      <c r="C340" s="110" t="s">
        <v>1302</v>
      </c>
      <c r="D340" s="113">
        <v>45453</v>
      </c>
      <c r="E340" s="115">
        <v>25</v>
      </c>
      <c r="F340" s="110" t="s">
        <v>50</v>
      </c>
      <c r="G340" s="110" t="s">
        <v>26</v>
      </c>
      <c r="H340" s="111" t="s">
        <v>238</v>
      </c>
      <c r="I340" s="110" t="s">
        <v>205</v>
      </c>
      <c r="J340" s="114" t="s">
        <v>206</v>
      </c>
      <c r="L340" s="114" t="s">
        <v>424</v>
      </c>
      <c r="M340" s="114" t="b">
        <f t="shared" si="6"/>
        <v>0</v>
      </c>
      <c r="N340">
        <v>21</v>
      </c>
      <c r="O340" t="s">
        <v>582</v>
      </c>
      <c r="P340">
        <v>170</v>
      </c>
      <c r="Q340" t="s">
        <v>582</v>
      </c>
      <c r="R340">
        <v>4900</v>
      </c>
      <c r="S340" t="s">
        <v>582</v>
      </c>
      <c r="T340" s="152" t="s">
        <v>582</v>
      </c>
      <c r="U340" s="152" t="s">
        <v>582</v>
      </c>
      <c r="V340" s="152" t="s">
        <v>582</v>
      </c>
      <c r="W340" s="152" t="s">
        <v>582</v>
      </c>
      <c r="X340" s="152" t="s">
        <v>582</v>
      </c>
      <c r="Y340" s="152" t="s">
        <v>582</v>
      </c>
      <c r="Z340" s="147" t="s">
        <v>1254</v>
      </c>
      <c r="AA340" s="147" t="s">
        <v>1254</v>
      </c>
      <c r="AB340" t="b">
        <v>0</v>
      </c>
    </row>
    <row r="341" spans="1:28" x14ac:dyDescent="0.2">
      <c r="A341" s="110" t="s">
        <v>26</v>
      </c>
      <c r="B341" s="110" t="s">
        <v>40</v>
      </c>
      <c r="C341" s="110" t="s">
        <v>1302</v>
      </c>
      <c r="D341" s="113">
        <v>45453</v>
      </c>
      <c r="E341" s="115">
        <v>25</v>
      </c>
      <c r="F341" s="110" t="s">
        <v>50</v>
      </c>
      <c r="G341" s="110" t="s">
        <v>26</v>
      </c>
      <c r="H341" s="111" t="s">
        <v>242</v>
      </c>
      <c r="I341" s="110" t="s">
        <v>205</v>
      </c>
      <c r="J341" s="114" t="s">
        <v>206</v>
      </c>
      <c r="L341" s="114" t="s">
        <v>424</v>
      </c>
      <c r="M341" s="114" t="b">
        <f t="shared" si="6"/>
        <v>0</v>
      </c>
      <c r="N341">
        <v>210</v>
      </c>
      <c r="O341" t="s">
        <v>582</v>
      </c>
      <c r="P341">
        <v>1700</v>
      </c>
      <c r="Q341" t="s">
        <v>582</v>
      </c>
      <c r="R341">
        <v>49000</v>
      </c>
      <c r="S341" t="s">
        <v>582</v>
      </c>
      <c r="T341" s="152" t="s">
        <v>582</v>
      </c>
      <c r="U341" s="152" t="s">
        <v>582</v>
      </c>
      <c r="V341" s="152" t="s">
        <v>582</v>
      </c>
      <c r="W341" s="152" t="s">
        <v>582</v>
      </c>
      <c r="X341" s="152" t="s">
        <v>582</v>
      </c>
      <c r="Y341" s="152" t="s">
        <v>582</v>
      </c>
      <c r="Z341" s="147" t="s">
        <v>1254</v>
      </c>
      <c r="AA341" s="147" t="s">
        <v>1254</v>
      </c>
      <c r="AB341" t="b">
        <v>0</v>
      </c>
    </row>
    <row r="342" spans="1:28" x14ac:dyDescent="0.2">
      <c r="A342" s="110" t="s">
        <v>26</v>
      </c>
      <c r="B342" s="110" t="s">
        <v>40</v>
      </c>
      <c r="C342" s="110" t="s">
        <v>1302</v>
      </c>
      <c r="D342" s="113">
        <v>45453</v>
      </c>
      <c r="E342" s="115">
        <v>25</v>
      </c>
      <c r="F342" s="110" t="s">
        <v>50</v>
      </c>
      <c r="G342" s="110" t="s">
        <v>26</v>
      </c>
      <c r="H342" s="111" t="s">
        <v>8</v>
      </c>
      <c r="I342" s="110" t="s">
        <v>205</v>
      </c>
      <c r="J342" s="114" t="s">
        <v>206</v>
      </c>
      <c r="L342" s="114" t="s">
        <v>424</v>
      </c>
      <c r="M342" s="114" t="b">
        <f t="shared" si="6"/>
        <v>0</v>
      </c>
      <c r="N342">
        <v>290</v>
      </c>
      <c r="O342" t="s">
        <v>582</v>
      </c>
      <c r="P342">
        <v>2400</v>
      </c>
      <c r="Q342" t="s">
        <v>582</v>
      </c>
      <c r="R342">
        <v>67000</v>
      </c>
      <c r="S342" t="s">
        <v>582</v>
      </c>
      <c r="T342" s="152" t="s">
        <v>582</v>
      </c>
      <c r="U342" s="152" t="s">
        <v>582</v>
      </c>
      <c r="V342" s="152" t="s">
        <v>582</v>
      </c>
      <c r="W342" s="152" t="s">
        <v>582</v>
      </c>
      <c r="X342" s="152" t="s">
        <v>582</v>
      </c>
      <c r="Y342" s="152" t="s">
        <v>582</v>
      </c>
      <c r="Z342" s="147" t="s">
        <v>1254</v>
      </c>
      <c r="AA342" s="147" t="s">
        <v>1254</v>
      </c>
      <c r="AB342" t="b">
        <v>0</v>
      </c>
    </row>
    <row r="343" spans="1:28" x14ac:dyDescent="0.2">
      <c r="A343" s="110" t="s">
        <v>26</v>
      </c>
      <c r="B343" s="110" t="s">
        <v>40</v>
      </c>
      <c r="C343" s="110" t="s">
        <v>1302</v>
      </c>
      <c r="D343" s="113">
        <v>45453</v>
      </c>
      <c r="E343" s="115">
        <v>25</v>
      </c>
      <c r="F343" s="110" t="s">
        <v>50</v>
      </c>
      <c r="G343" s="110" t="s">
        <v>26</v>
      </c>
      <c r="H343" s="111" t="s">
        <v>249</v>
      </c>
      <c r="I343" s="110" t="s">
        <v>205</v>
      </c>
      <c r="J343" s="114" t="s">
        <v>206</v>
      </c>
      <c r="L343" s="114" t="s">
        <v>424</v>
      </c>
      <c r="M343" s="114" t="b">
        <f t="shared" si="6"/>
        <v>0</v>
      </c>
      <c r="N343">
        <v>2.1</v>
      </c>
      <c r="O343" t="s">
        <v>582</v>
      </c>
      <c r="P343">
        <v>17</v>
      </c>
      <c r="Q343" t="s">
        <v>582</v>
      </c>
      <c r="R343">
        <v>490</v>
      </c>
      <c r="S343" t="s">
        <v>582</v>
      </c>
      <c r="T343" s="152" t="s">
        <v>582</v>
      </c>
      <c r="U343" s="152" t="s">
        <v>582</v>
      </c>
      <c r="V343" s="152" t="s">
        <v>582</v>
      </c>
      <c r="W343" s="152" t="s">
        <v>582</v>
      </c>
      <c r="X343" s="152" t="s">
        <v>582</v>
      </c>
      <c r="Y343" s="152" t="s">
        <v>582</v>
      </c>
      <c r="Z343" s="147" t="s">
        <v>1254</v>
      </c>
      <c r="AA343" s="147" t="s">
        <v>1254</v>
      </c>
      <c r="AB343" t="b">
        <v>0</v>
      </c>
    </row>
    <row r="344" spans="1:28" x14ac:dyDescent="0.2">
      <c r="A344" s="110" t="s">
        <v>26</v>
      </c>
      <c r="B344" s="110" t="s">
        <v>40</v>
      </c>
      <c r="C344" s="110" t="s">
        <v>1302</v>
      </c>
      <c r="D344" s="113">
        <v>45453</v>
      </c>
      <c r="E344" s="115">
        <v>25</v>
      </c>
      <c r="F344" s="110" t="s">
        <v>50</v>
      </c>
      <c r="G344" s="110" t="s">
        <v>26</v>
      </c>
      <c r="H344" s="111" t="s">
        <v>10</v>
      </c>
      <c r="I344" s="110" t="s">
        <v>208</v>
      </c>
      <c r="J344" s="114" t="s">
        <v>206</v>
      </c>
      <c r="L344" s="114" t="s">
        <v>424</v>
      </c>
      <c r="M344" s="114" t="b">
        <f t="shared" si="6"/>
        <v>0</v>
      </c>
      <c r="N344" t="s">
        <v>582</v>
      </c>
      <c r="O344">
        <v>30000</v>
      </c>
      <c r="P344" t="s">
        <v>582</v>
      </c>
      <c r="Q344">
        <v>10000</v>
      </c>
      <c r="R344" t="s">
        <v>582</v>
      </c>
      <c r="S344">
        <v>10000</v>
      </c>
      <c r="T344" s="152" t="s">
        <v>582</v>
      </c>
      <c r="U344" s="152" t="s">
        <v>582</v>
      </c>
      <c r="V344" s="152" t="s">
        <v>582</v>
      </c>
      <c r="W344" s="152" t="s">
        <v>582</v>
      </c>
      <c r="X344" s="152" t="s">
        <v>582</v>
      </c>
      <c r="Y344" s="152" t="s">
        <v>582</v>
      </c>
      <c r="Z344" s="147" t="s">
        <v>1254</v>
      </c>
      <c r="AA344" s="147" t="s">
        <v>1254</v>
      </c>
      <c r="AB344" t="b">
        <v>0</v>
      </c>
    </row>
    <row r="345" spans="1:28" x14ac:dyDescent="0.2">
      <c r="A345" s="110" t="s">
        <v>26</v>
      </c>
      <c r="B345" s="110" t="s">
        <v>40</v>
      </c>
      <c r="C345" s="110" t="s">
        <v>1302</v>
      </c>
      <c r="D345" s="113">
        <v>45453</v>
      </c>
      <c r="E345" s="115">
        <v>25</v>
      </c>
      <c r="F345" s="110" t="s">
        <v>50</v>
      </c>
      <c r="G345" s="110" t="s">
        <v>26</v>
      </c>
      <c r="H345" s="111" t="s">
        <v>12</v>
      </c>
      <c r="I345" s="110" t="s">
        <v>87</v>
      </c>
      <c r="J345" s="114" t="s">
        <v>206</v>
      </c>
      <c r="L345" s="114" t="s">
        <v>424</v>
      </c>
      <c r="M345" s="114" t="b">
        <f t="shared" si="6"/>
        <v>0</v>
      </c>
      <c r="N345" t="s">
        <v>582</v>
      </c>
      <c r="O345">
        <v>47000</v>
      </c>
      <c r="P345" t="s">
        <v>582</v>
      </c>
      <c r="Q345">
        <v>14000</v>
      </c>
      <c r="R345" t="s">
        <v>582</v>
      </c>
      <c r="S345">
        <v>14000</v>
      </c>
      <c r="T345" s="152" t="s">
        <v>582</v>
      </c>
      <c r="U345" s="152" t="s">
        <v>582</v>
      </c>
      <c r="V345" s="152" t="s">
        <v>582</v>
      </c>
      <c r="W345" s="152" t="s">
        <v>582</v>
      </c>
      <c r="X345" s="152" t="s">
        <v>582</v>
      </c>
      <c r="Y345" s="152" t="s">
        <v>582</v>
      </c>
      <c r="Z345" s="147" t="s">
        <v>1254</v>
      </c>
      <c r="AA345" s="147" t="s">
        <v>1254</v>
      </c>
      <c r="AB345" t="b">
        <v>0</v>
      </c>
    </row>
    <row r="346" spans="1:28" x14ac:dyDescent="0.2">
      <c r="A346" s="110" t="s">
        <v>26</v>
      </c>
      <c r="B346" s="110" t="s">
        <v>40</v>
      </c>
      <c r="C346" s="110" t="s">
        <v>1302</v>
      </c>
      <c r="D346" s="113">
        <v>45453</v>
      </c>
      <c r="E346" s="115">
        <v>25</v>
      </c>
      <c r="F346" s="110" t="s">
        <v>50</v>
      </c>
      <c r="G346" s="110" t="s">
        <v>26</v>
      </c>
      <c r="H346" s="111" t="s">
        <v>256</v>
      </c>
      <c r="I346" s="110" t="s">
        <v>205</v>
      </c>
      <c r="J346" s="114" t="s">
        <v>206</v>
      </c>
      <c r="L346" s="114" t="s">
        <v>424</v>
      </c>
      <c r="M346" s="114" t="b">
        <f t="shared" si="6"/>
        <v>0</v>
      </c>
      <c r="N346">
        <v>2.9</v>
      </c>
      <c r="O346" t="s">
        <v>582</v>
      </c>
      <c r="P346">
        <v>24</v>
      </c>
      <c r="Q346" t="s">
        <v>582</v>
      </c>
      <c r="R346">
        <v>670</v>
      </c>
      <c r="S346" t="s">
        <v>582</v>
      </c>
      <c r="T346" s="152" t="s">
        <v>582</v>
      </c>
      <c r="U346" s="152" t="s">
        <v>582</v>
      </c>
      <c r="V346" s="152" t="s">
        <v>582</v>
      </c>
      <c r="W346" s="152" t="s">
        <v>582</v>
      </c>
      <c r="X346" s="152" t="s">
        <v>582</v>
      </c>
      <c r="Y346" s="152" t="s">
        <v>582</v>
      </c>
      <c r="Z346" s="147" t="s">
        <v>1254</v>
      </c>
      <c r="AA346" s="147" t="s">
        <v>1254</v>
      </c>
      <c r="AB346" t="b">
        <v>0</v>
      </c>
    </row>
    <row r="347" spans="1:28" x14ac:dyDescent="0.2">
      <c r="A347" s="110" t="s">
        <v>26</v>
      </c>
      <c r="B347" s="110" t="s">
        <v>40</v>
      </c>
      <c r="C347" s="110" t="s">
        <v>1302</v>
      </c>
      <c r="D347" s="113">
        <v>45453</v>
      </c>
      <c r="E347" s="115">
        <v>25</v>
      </c>
      <c r="F347" s="110" t="s">
        <v>50</v>
      </c>
      <c r="G347" s="110" t="s">
        <v>26</v>
      </c>
      <c r="H347" s="111" t="s">
        <v>13</v>
      </c>
      <c r="I347" s="110" t="s">
        <v>87</v>
      </c>
      <c r="J347" s="114" t="s">
        <v>206</v>
      </c>
      <c r="L347" s="114" t="s">
        <v>424</v>
      </c>
      <c r="M347" s="114" t="b">
        <f t="shared" si="6"/>
        <v>0</v>
      </c>
      <c r="N347" t="s">
        <v>582</v>
      </c>
      <c r="O347">
        <v>23000</v>
      </c>
      <c r="P347" t="s">
        <v>582</v>
      </c>
      <c r="Q347">
        <v>7500</v>
      </c>
      <c r="R347" t="s">
        <v>582</v>
      </c>
      <c r="S347">
        <v>7500</v>
      </c>
      <c r="T347" s="152" t="s">
        <v>582</v>
      </c>
      <c r="U347" s="152" t="s">
        <v>582</v>
      </c>
      <c r="V347" s="152" t="s">
        <v>582</v>
      </c>
      <c r="W347" s="152" t="s">
        <v>582</v>
      </c>
      <c r="X347" s="152" t="s">
        <v>582</v>
      </c>
      <c r="Y347" s="152" t="s">
        <v>582</v>
      </c>
      <c r="Z347" s="147" t="s">
        <v>1254</v>
      </c>
      <c r="AA347" s="147" t="s">
        <v>1254</v>
      </c>
      <c r="AB347" t="b">
        <v>0</v>
      </c>
    </row>
    <row r="348" spans="1:28" x14ac:dyDescent="0.2">
      <c r="A348" s="110" t="s">
        <v>26</v>
      </c>
      <c r="B348" s="110" t="s">
        <v>40</v>
      </c>
      <c r="C348" s="110" t="s">
        <v>1302</v>
      </c>
      <c r="D348" s="113">
        <v>45453</v>
      </c>
      <c r="E348" s="115">
        <v>25</v>
      </c>
      <c r="F348" s="110" t="s">
        <v>50</v>
      </c>
      <c r="G348" s="110" t="s">
        <v>26</v>
      </c>
      <c r="H348" s="111" t="s">
        <v>260</v>
      </c>
      <c r="I348" s="110" t="s">
        <v>87</v>
      </c>
      <c r="J348" s="114" t="s">
        <v>78</v>
      </c>
      <c r="K348" s="114">
        <v>5.9400000000000001E-2</v>
      </c>
      <c r="L348" s="114" t="s">
        <v>424</v>
      </c>
      <c r="M348" s="114" t="b">
        <f t="shared" si="6"/>
        <v>0</v>
      </c>
      <c r="N348" t="s">
        <v>582</v>
      </c>
      <c r="O348">
        <v>130000</v>
      </c>
      <c r="P348" t="s">
        <v>582</v>
      </c>
      <c r="Q348">
        <v>56000</v>
      </c>
      <c r="R348" t="s">
        <v>582</v>
      </c>
      <c r="S348">
        <v>56000</v>
      </c>
      <c r="T348" s="152" t="s">
        <v>582</v>
      </c>
      <c r="U348" s="152" t="s">
        <v>582</v>
      </c>
      <c r="V348" s="152" t="s">
        <v>582</v>
      </c>
      <c r="W348" s="152" t="s">
        <v>582</v>
      </c>
      <c r="X348" s="152" t="s">
        <v>582</v>
      </c>
      <c r="Y348" s="152" t="s">
        <v>582</v>
      </c>
      <c r="Z348" s="147" t="s">
        <v>1254</v>
      </c>
      <c r="AA348" s="147" t="s">
        <v>1254</v>
      </c>
      <c r="AB348" t="b">
        <v>0</v>
      </c>
    </row>
    <row r="349" spans="1:28" x14ac:dyDescent="0.2">
      <c r="A349" s="110" t="s">
        <v>26</v>
      </c>
      <c r="B349" s="110" t="s">
        <v>40</v>
      </c>
      <c r="C349" s="110" t="s">
        <v>1302</v>
      </c>
      <c r="D349" s="113">
        <v>45453</v>
      </c>
      <c r="E349" s="115">
        <v>25</v>
      </c>
      <c r="F349" s="110" t="s">
        <v>50</v>
      </c>
      <c r="G349" s="110" t="s">
        <v>26</v>
      </c>
      <c r="H349" s="111" t="s">
        <v>265</v>
      </c>
      <c r="I349" s="110" t="s">
        <v>87</v>
      </c>
      <c r="J349" s="114" t="s">
        <v>269</v>
      </c>
      <c r="K349" s="114">
        <v>5.94</v>
      </c>
      <c r="L349" s="114" t="s">
        <v>424</v>
      </c>
      <c r="M349" s="114" t="b">
        <f t="shared" si="6"/>
        <v>0</v>
      </c>
      <c r="N349" t="s">
        <v>582</v>
      </c>
      <c r="O349">
        <v>20000</v>
      </c>
      <c r="P349" t="s">
        <v>582</v>
      </c>
      <c r="Q349">
        <v>9700</v>
      </c>
      <c r="R349" t="s">
        <v>582</v>
      </c>
      <c r="S349" t="s">
        <v>582</v>
      </c>
      <c r="T349" s="152" t="s">
        <v>582</v>
      </c>
      <c r="U349" s="152" t="s">
        <v>582</v>
      </c>
      <c r="V349" s="152" t="s">
        <v>582</v>
      </c>
      <c r="W349" s="152" t="s">
        <v>582</v>
      </c>
      <c r="X349" s="152" t="s">
        <v>582</v>
      </c>
      <c r="Y349" s="152" t="s">
        <v>582</v>
      </c>
      <c r="Z349" s="147" t="s">
        <v>1254</v>
      </c>
      <c r="AA349" s="147" t="s">
        <v>1254</v>
      </c>
      <c r="AB349" t="b">
        <v>0</v>
      </c>
    </row>
    <row r="350" spans="1:28" x14ac:dyDescent="0.2">
      <c r="A350" s="110" t="s">
        <v>26</v>
      </c>
      <c r="B350" s="110" t="s">
        <v>40</v>
      </c>
      <c r="C350" s="110" t="s">
        <v>1302</v>
      </c>
      <c r="D350" s="113">
        <v>45453</v>
      </c>
      <c r="E350" s="115">
        <v>25</v>
      </c>
      <c r="F350" s="110" t="s">
        <v>50</v>
      </c>
      <c r="G350" s="110" t="s">
        <v>26</v>
      </c>
      <c r="H350" s="111" t="s">
        <v>270</v>
      </c>
      <c r="I350" s="110" t="s">
        <v>87</v>
      </c>
      <c r="J350" s="114" t="s">
        <v>275</v>
      </c>
      <c r="K350" s="114">
        <v>19.899999999999999</v>
      </c>
      <c r="L350" s="114" t="s">
        <v>424</v>
      </c>
      <c r="M350" s="114" t="b">
        <f t="shared" si="6"/>
        <v>0</v>
      </c>
      <c r="N350" t="s">
        <v>582</v>
      </c>
      <c r="O350">
        <v>14000</v>
      </c>
      <c r="P350" t="s">
        <v>582</v>
      </c>
      <c r="Q350">
        <v>4600</v>
      </c>
      <c r="R350" t="s">
        <v>582</v>
      </c>
      <c r="S350" t="s">
        <v>582</v>
      </c>
      <c r="T350" s="152" t="s">
        <v>582</v>
      </c>
      <c r="U350" s="152" t="s">
        <v>582</v>
      </c>
      <c r="V350" s="152" t="s">
        <v>582</v>
      </c>
      <c r="W350" s="152" t="s">
        <v>582</v>
      </c>
      <c r="X350" s="152" t="s">
        <v>582</v>
      </c>
      <c r="Y350" s="152" t="s">
        <v>582</v>
      </c>
      <c r="Z350" s="147" t="s">
        <v>1254</v>
      </c>
      <c r="AA350" s="147" t="s">
        <v>1254</v>
      </c>
      <c r="AB350" t="b">
        <v>0</v>
      </c>
    </row>
    <row r="351" spans="1:28" x14ac:dyDescent="0.2">
      <c r="A351" s="110" t="s">
        <v>26</v>
      </c>
      <c r="B351" s="110" t="s">
        <v>40</v>
      </c>
      <c r="C351" s="110" t="s">
        <v>1302</v>
      </c>
      <c r="D351" s="113">
        <v>45453</v>
      </c>
      <c r="E351" s="115">
        <v>25</v>
      </c>
      <c r="F351" s="110" t="s">
        <v>50</v>
      </c>
      <c r="G351" s="110" t="s">
        <v>26</v>
      </c>
      <c r="H351" s="111" t="s">
        <v>279</v>
      </c>
      <c r="I351" s="110" t="s">
        <v>208</v>
      </c>
      <c r="J351" s="114" t="s">
        <v>283</v>
      </c>
      <c r="K351" s="114">
        <v>39.799999999999997</v>
      </c>
      <c r="L351" s="114" t="s">
        <v>424</v>
      </c>
      <c r="M351" s="114" t="b">
        <f t="shared" si="6"/>
        <v>0</v>
      </c>
      <c r="N351" t="s">
        <v>582</v>
      </c>
      <c r="O351">
        <v>14000</v>
      </c>
      <c r="P351" t="s">
        <v>582</v>
      </c>
      <c r="Q351">
        <v>4600</v>
      </c>
      <c r="R351" t="s">
        <v>582</v>
      </c>
      <c r="S351" t="s">
        <v>582</v>
      </c>
      <c r="T351" s="152" t="s">
        <v>582</v>
      </c>
      <c r="U351" s="152" t="s">
        <v>582</v>
      </c>
      <c r="V351" s="152" t="s">
        <v>582</v>
      </c>
      <c r="W351" s="152" t="s">
        <v>582</v>
      </c>
      <c r="X351" s="152" t="s">
        <v>582</v>
      </c>
      <c r="Y351" s="152" t="s">
        <v>582</v>
      </c>
      <c r="Z351" s="147" t="s">
        <v>1254</v>
      </c>
      <c r="AA351" s="147" t="s">
        <v>1254</v>
      </c>
      <c r="AB351" t="b">
        <v>0</v>
      </c>
    </row>
    <row r="352" spans="1:28" x14ac:dyDescent="0.2">
      <c r="A352" s="110" t="s">
        <v>32</v>
      </c>
      <c r="B352" s="110" t="s">
        <v>41</v>
      </c>
      <c r="C352" s="110" t="s">
        <v>1301</v>
      </c>
      <c r="D352" s="113">
        <v>45453</v>
      </c>
      <c r="E352" s="115">
        <v>20</v>
      </c>
      <c r="F352" s="110" t="s">
        <v>50</v>
      </c>
      <c r="G352" s="110" t="s">
        <v>27</v>
      </c>
      <c r="H352" s="111" t="s">
        <v>55</v>
      </c>
      <c r="I352" s="110" t="s">
        <v>56</v>
      </c>
      <c r="J352" s="114" t="s">
        <v>63</v>
      </c>
      <c r="K352" s="114">
        <v>0.13200000000000001</v>
      </c>
      <c r="L352" s="114" t="s">
        <v>424</v>
      </c>
      <c r="M352" s="114" t="b">
        <f t="shared" si="6"/>
        <v>0</v>
      </c>
      <c r="N352">
        <v>4</v>
      </c>
      <c r="O352">
        <v>550</v>
      </c>
      <c r="P352">
        <v>40</v>
      </c>
      <c r="Q352">
        <v>540</v>
      </c>
      <c r="R352">
        <v>1100</v>
      </c>
      <c r="S352">
        <v>540</v>
      </c>
      <c r="T352" s="152" t="s">
        <v>582</v>
      </c>
      <c r="U352" s="152" t="s">
        <v>582</v>
      </c>
      <c r="V352" s="152" t="s">
        <v>582</v>
      </c>
      <c r="W352" s="152" t="s">
        <v>582</v>
      </c>
      <c r="X352" s="152" t="s">
        <v>582</v>
      </c>
      <c r="Y352" s="152" t="s">
        <v>582</v>
      </c>
      <c r="Z352" s="147" t="s">
        <v>1254</v>
      </c>
      <c r="AA352" s="147" t="s">
        <v>1254</v>
      </c>
      <c r="AB352" t="b">
        <v>0</v>
      </c>
    </row>
    <row r="353" spans="1:28" x14ac:dyDescent="0.2">
      <c r="A353" s="110" t="s">
        <v>32</v>
      </c>
      <c r="B353" s="110" t="s">
        <v>41</v>
      </c>
      <c r="C353" s="110" t="s">
        <v>1301</v>
      </c>
      <c r="D353" s="113">
        <v>45453</v>
      </c>
      <c r="E353" s="115">
        <v>20</v>
      </c>
      <c r="F353" s="110" t="s">
        <v>50</v>
      </c>
      <c r="G353" s="110" t="s">
        <v>27</v>
      </c>
      <c r="H353" s="111" t="s">
        <v>0</v>
      </c>
      <c r="I353" s="110" t="s">
        <v>56</v>
      </c>
      <c r="J353" s="114" t="s">
        <v>70</v>
      </c>
      <c r="K353" s="114">
        <v>1.32E-2</v>
      </c>
      <c r="L353" s="114" t="s">
        <v>424</v>
      </c>
      <c r="M353" s="114" t="b">
        <f t="shared" si="6"/>
        <v>0</v>
      </c>
      <c r="N353">
        <v>37</v>
      </c>
      <c r="O353">
        <v>3000</v>
      </c>
      <c r="P353">
        <v>380</v>
      </c>
      <c r="Q353">
        <v>1200</v>
      </c>
      <c r="R353">
        <v>11000</v>
      </c>
      <c r="S353">
        <v>1200</v>
      </c>
      <c r="T353" s="152" t="s">
        <v>582</v>
      </c>
      <c r="U353" s="152" t="s">
        <v>582</v>
      </c>
      <c r="V353" s="152" t="s">
        <v>582</v>
      </c>
      <c r="W353" s="152" t="s">
        <v>582</v>
      </c>
      <c r="X353" s="152" t="s">
        <v>582</v>
      </c>
      <c r="Y353" s="152" t="s">
        <v>582</v>
      </c>
      <c r="Z353" s="147" t="s">
        <v>1254</v>
      </c>
      <c r="AA353" s="147" t="s">
        <v>1254</v>
      </c>
      <c r="AB353" t="b">
        <v>0</v>
      </c>
    </row>
    <row r="354" spans="1:28" x14ac:dyDescent="0.2">
      <c r="A354" s="110" t="s">
        <v>32</v>
      </c>
      <c r="B354" s="110" t="s">
        <v>41</v>
      </c>
      <c r="C354" s="110" t="s">
        <v>1301</v>
      </c>
      <c r="D354" s="113">
        <v>45453</v>
      </c>
      <c r="E354" s="115">
        <v>20</v>
      </c>
      <c r="F354" s="110" t="s">
        <v>50</v>
      </c>
      <c r="G354" s="110" t="s">
        <v>27</v>
      </c>
      <c r="H354" s="111" t="s">
        <v>72</v>
      </c>
      <c r="I354" s="110" t="s">
        <v>56</v>
      </c>
      <c r="J354" s="114" t="s">
        <v>79</v>
      </c>
      <c r="K354" s="114">
        <v>6.6000000000000003E-2</v>
      </c>
      <c r="L354" s="114" t="s">
        <v>424</v>
      </c>
      <c r="M354" s="114" t="b">
        <f t="shared" si="6"/>
        <v>0</v>
      </c>
      <c r="N354">
        <v>15</v>
      </c>
      <c r="O354">
        <v>23000</v>
      </c>
      <c r="P354">
        <v>230</v>
      </c>
      <c r="Q354">
        <v>7100</v>
      </c>
      <c r="R354">
        <v>6300</v>
      </c>
      <c r="S354">
        <v>7100</v>
      </c>
      <c r="T354" s="152" t="s">
        <v>582</v>
      </c>
      <c r="U354" s="152" t="s">
        <v>582</v>
      </c>
      <c r="V354" s="152" t="s">
        <v>582</v>
      </c>
      <c r="W354" s="152" t="s">
        <v>582</v>
      </c>
      <c r="X354" s="152" t="s">
        <v>582</v>
      </c>
      <c r="Y354" s="152" t="s">
        <v>582</v>
      </c>
      <c r="Z354" s="147" t="s">
        <v>1254</v>
      </c>
      <c r="AA354" s="147" t="s">
        <v>1254</v>
      </c>
      <c r="AB354" t="b">
        <v>0</v>
      </c>
    </row>
    <row r="355" spans="1:28" x14ac:dyDescent="0.2">
      <c r="A355" s="110" t="s">
        <v>32</v>
      </c>
      <c r="B355" s="110" t="s">
        <v>41</v>
      </c>
      <c r="C355" s="110" t="s">
        <v>1301</v>
      </c>
      <c r="D355" s="113">
        <v>45453</v>
      </c>
      <c r="E355" s="115">
        <v>20</v>
      </c>
      <c r="F355" s="110" t="s">
        <v>50</v>
      </c>
      <c r="G355" s="110" t="s">
        <v>27</v>
      </c>
      <c r="H355" s="111" t="s">
        <v>82</v>
      </c>
      <c r="I355" s="110" t="s">
        <v>56</v>
      </c>
      <c r="J355" s="114" t="s">
        <v>63</v>
      </c>
      <c r="K355" s="114">
        <v>0.13200000000000001</v>
      </c>
      <c r="L355" s="114" t="s">
        <v>424</v>
      </c>
      <c r="M355" s="114" t="b">
        <f t="shared" si="6"/>
        <v>0</v>
      </c>
      <c r="N355">
        <v>260</v>
      </c>
      <c r="O355">
        <v>23000</v>
      </c>
      <c r="P355">
        <v>2700</v>
      </c>
      <c r="Q355">
        <v>7100</v>
      </c>
      <c r="R355">
        <v>74000</v>
      </c>
      <c r="S355">
        <v>7100</v>
      </c>
      <c r="T355" s="152" t="s">
        <v>582</v>
      </c>
      <c r="U355" s="152" t="s">
        <v>582</v>
      </c>
      <c r="V355" s="152" t="s">
        <v>582</v>
      </c>
      <c r="W355" s="152" t="s">
        <v>582</v>
      </c>
      <c r="X355" s="152" t="s">
        <v>582</v>
      </c>
      <c r="Y355" s="152" t="s">
        <v>582</v>
      </c>
      <c r="Z355" s="147" t="s">
        <v>1254</v>
      </c>
      <c r="AA355" s="147" t="s">
        <v>1254</v>
      </c>
      <c r="AB355" t="b">
        <v>0</v>
      </c>
    </row>
    <row r="356" spans="1:28" x14ac:dyDescent="0.2">
      <c r="A356" s="110" t="s">
        <v>32</v>
      </c>
      <c r="B356" s="110" t="s">
        <v>41</v>
      </c>
      <c r="C356" s="110" t="s">
        <v>1301</v>
      </c>
      <c r="D356" s="113">
        <v>45453</v>
      </c>
      <c r="E356" s="115">
        <v>20</v>
      </c>
      <c r="F356" s="110" t="s">
        <v>50</v>
      </c>
      <c r="G356" s="110" t="s">
        <v>27</v>
      </c>
      <c r="H356" s="111" t="s">
        <v>86</v>
      </c>
      <c r="I356" s="110" t="s">
        <v>87</v>
      </c>
      <c r="J356" s="114" t="s">
        <v>94</v>
      </c>
      <c r="K356" s="114">
        <v>0.66</v>
      </c>
      <c r="L356" s="114" t="s">
        <v>424</v>
      </c>
      <c r="M356" s="114" t="b">
        <f t="shared" si="6"/>
        <v>0</v>
      </c>
      <c r="N356" t="s">
        <v>582</v>
      </c>
      <c r="O356">
        <v>750</v>
      </c>
      <c r="P356" t="s">
        <v>582</v>
      </c>
      <c r="Q356">
        <v>370</v>
      </c>
      <c r="R356" t="s">
        <v>582</v>
      </c>
      <c r="S356">
        <v>370</v>
      </c>
      <c r="T356" s="152" t="s">
        <v>582</v>
      </c>
      <c r="U356" s="152" t="s">
        <v>582</v>
      </c>
      <c r="V356" s="152" t="s">
        <v>582</v>
      </c>
      <c r="W356" s="152" t="s">
        <v>582</v>
      </c>
      <c r="X356" s="152" t="s">
        <v>582</v>
      </c>
      <c r="Y356" s="152" t="s">
        <v>582</v>
      </c>
      <c r="Z356" s="147" t="s">
        <v>1254</v>
      </c>
      <c r="AA356" s="147" t="s">
        <v>1254</v>
      </c>
      <c r="AB356" t="b">
        <v>0</v>
      </c>
    </row>
    <row r="357" spans="1:28" x14ac:dyDescent="0.2">
      <c r="A357" s="110" t="s">
        <v>32</v>
      </c>
      <c r="B357" s="110" t="s">
        <v>41</v>
      </c>
      <c r="C357" s="110" t="s">
        <v>1301</v>
      </c>
      <c r="D357" s="113">
        <v>45453</v>
      </c>
      <c r="E357" s="115">
        <v>20</v>
      </c>
      <c r="F357" s="110" t="s">
        <v>50</v>
      </c>
      <c r="G357" s="110" t="s">
        <v>27</v>
      </c>
      <c r="H357" s="111" t="s">
        <v>97</v>
      </c>
      <c r="I357" s="110" t="s">
        <v>56</v>
      </c>
      <c r="J357" s="114" t="s">
        <v>79</v>
      </c>
      <c r="K357" s="114">
        <v>6.6000000000000003E-2</v>
      </c>
      <c r="L357" s="114" t="s">
        <v>424</v>
      </c>
      <c r="M357" s="114" t="b">
        <f t="shared" si="6"/>
        <v>0</v>
      </c>
      <c r="N357">
        <v>34</v>
      </c>
      <c r="O357">
        <v>4000</v>
      </c>
      <c r="P357">
        <v>320</v>
      </c>
      <c r="Q357">
        <v>1300</v>
      </c>
      <c r="R357">
        <v>8900</v>
      </c>
      <c r="S357">
        <v>1300</v>
      </c>
      <c r="T357" s="152" t="s">
        <v>582</v>
      </c>
      <c r="U357" s="152" t="s">
        <v>582</v>
      </c>
      <c r="V357" s="152" t="s">
        <v>582</v>
      </c>
      <c r="W357" s="152" t="s">
        <v>582</v>
      </c>
      <c r="X357" s="152" t="s">
        <v>582</v>
      </c>
      <c r="Y357" s="152" t="s">
        <v>582</v>
      </c>
      <c r="Z357" s="147" t="s">
        <v>1254</v>
      </c>
      <c r="AA357" s="147" t="s">
        <v>1254</v>
      </c>
      <c r="AB357" t="b">
        <v>0</v>
      </c>
    </row>
    <row r="358" spans="1:28" x14ac:dyDescent="0.2">
      <c r="A358" s="110" t="s">
        <v>32</v>
      </c>
      <c r="B358" s="110" t="s">
        <v>41</v>
      </c>
      <c r="C358" s="110" t="s">
        <v>1301</v>
      </c>
      <c r="D358" s="113">
        <v>45453</v>
      </c>
      <c r="E358" s="115">
        <v>20</v>
      </c>
      <c r="F358" s="110" t="s">
        <v>50</v>
      </c>
      <c r="G358" s="110" t="s">
        <v>27</v>
      </c>
      <c r="H358" s="111" t="s">
        <v>101</v>
      </c>
      <c r="I358" s="110" t="s">
        <v>87</v>
      </c>
      <c r="J358" s="114">
        <v>0.312</v>
      </c>
      <c r="K358" s="114">
        <v>0.312</v>
      </c>
      <c r="L358" s="114" t="s">
        <v>424</v>
      </c>
      <c r="M358" s="114" t="b">
        <f t="shared" si="6"/>
        <v>1</v>
      </c>
      <c r="N358" t="s">
        <v>582</v>
      </c>
      <c r="O358">
        <v>8700</v>
      </c>
      <c r="P358" t="s">
        <v>582</v>
      </c>
      <c r="Q358">
        <v>4700</v>
      </c>
      <c r="R358" t="s">
        <v>582</v>
      </c>
      <c r="S358">
        <v>4700</v>
      </c>
      <c r="T358" s="152" t="s">
        <v>582</v>
      </c>
      <c r="U358" s="152">
        <v>3.586206896551724E-5</v>
      </c>
      <c r="V358" s="152" t="s">
        <v>582</v>
      </c>
      <c r="W358" s="152">
        <v>6.6382978723404258E-5</v>
      </c>
      <c r="X358" s="152" t="s">
        <v>582</v>
      </c>
      <c r="Y358" s="152">
        <v>6.6382978723404258E-5</v>
      </c>
      <c r="Z358" s="147" t="s">
        <v>1254</v>
      </c>
      <c r="AA358" s="147" t="s">
        <v>1254</v>
      </c>
      <c r="AB358" t="b">
        <v>0</v>
      </c>
    </row>
    <row r="359" spans="1:28" x14ac:dyDescent="0.2">
      <c r="A359" s="110" t="s">
        <v>32</v>
      </c>
      <c r="B359" s="110" t="s">
        <v>41</v>
      </c>
      <c r="C359" s="110" t="s">
        <v>1301</v>
      </c>
      <c r="D359" s="113">
        <v>45453</v>
      </c>
      <c r="E359" s="115">
        <v>20</v>
      </c>
      <c r="F359" s="110" t="s">
        <v>50</v>
      </c>
      <c r="G359" s="110" t="s">
        <v>27</v>
      </c>
      <c r="H359" s="111" t="s">
        <v>110</v>
      </c>
      <c r="I359" s="110" t="s">
        <v>56</v>
      </c>
      <c r="J359" s="114" t="s">
        <v>63</v>
      </c>
      <c r="K359" s="114">
        <v>0.13200000000000001</v>
      </c>
      <c r="L359" s="114" t="s">
        <v>424</v>
      </c>
      <c r="M359" s="114" t="b">
        <f t="shared" si="6"/>
        <v>0</v>
      </c>
      <c r="N359">
        <v>17</v>
      </c>
      <c r="O359">
        <v>23000</v>
      </c>
      <c r="P359">
        <v>210</v>
      </c>
      <c r="Q359">
        <v>7100</v>
      </c>
      <c r="R359">
        <v>5800</v>
      </c>
      <c r="S359">
        <v>7100</v>
      </c>
      <c r="T359" s="152" t="s">
        <v>582</v>
      </c>
      <c r="U359" s="152" t="s">
        <v>582</v>
      </c>
      <c r="V359" s="152" t="s">
        <v>582</v>
      </c>
      <c r="W359" s="152" t="s">
        <v>582</v>
      </c>
      <c r="X359" s="152" t="s">
        <v>582</v>
      </c>
      <c r="Y359" s="152" t="s">
        <v>582</v>
      </c>
      <c r="Z359" s="147" t="s">
        <v>1254</v>
      </c>
      <c r="AA359" s="147" t="s">
        <v>1254</v>
      </c>
      <c r="AB359" t="b">
        <v>0</v>
      </c>
    </row>
    <row r="360" spans="1:28" x14ac:dyDescent="0.2">
      <c r="A360" s="110" t="s">
        <v>32</v>
      </c>
      <c r="B360" s="110" t="s">
        <v>41</v>
      </c>
      <c r="C360" s="110" t="s">
        <v>1301</v>
      </c>
      <c r="D360" s="113">
        <v>45453</v>
      </c>
      <c r="E360" s="115">
        <v>20</v>
      </c>
      <c r="F360" s="110" t="s">
        <v>50</v>
      </c>
      <c r="G360" s="110" t="s">
        <v>27</v>
      </c>
      <c r="H360" s="111" t="s">
        <v>114</v>
      </c>
      <c r="I360" s="110" t="s">
        <v>87</v>
      </c>
      <c r="J360" s="114" t="s">
        <v>94</v>
      </c>
      <c r="K360" s="114">
        <v>0.66</v>
      </c>
      <c r="L360" s="114" t="s">
        <v>424</v>
      </c>
      <c r="M360" s="114" t="b">
        <f t="shared" si="6"/>
        <v>0</v>
      </c>
      <c r="N360" t="s">
        <v>582</v>
      </c>
      <c r="O360">
        <v>2800000</v>
      </c>
      <c r="P360" t="s">
        <v>582</v>
      </c>
      <c r="Q360">
        <v>2800000</v>
      </c>
      <c r="R360" t="s">
        <v>582</v>
      </c>
      <c r="S360">
        <v>2800000</v>
      </c>
      <c r="T360" s="152" t="s">
        <v>582</v>
      </c>
      <c r="U360" s="152" t="s">
        <v>582</v>
      </c>
      <c r="V360" s="152" t="s">
        <v>582</v>
      </c>
      <c r="W360" s="152" t="s">
        <v>582</v>
      </c>
      <c r="X360" s="152" t="s">
        <v>582</v>
      </c>
      <c r="Y360" s="152" t="s">
        <v>582</v>
      </c>
      <c r="Z360" s="147" t="s">
        <v>1254</v>
      </c>
      <c r="AA360" s="147" t="s">
        <v>1254</v>
      </c>
      <c r="AB360" t="b">
        <v>0</v>
      </c>
    </row>
    <row r="361" spans="1:28" x14ac:dyDescent="0.2">
      <c r="A361" s="110" t="s">
        <v>32</v>
      </c>
      <c r="B361" s="110" t="s">
        <v>41</v>
      </c>
      <c r="C361" s="110" t="s">
        <v>1301</v>
      </c>
      <c r="D361" s="113">
        <v>45453</v>
      </c>
      <c r="E361" s="115">
        <v>20</v>
      </c>
      <c r="F361" s="110" t="s">
        <v>50</v>
      </c>
      <c r="G361" s="110" t="s">
        <v>27</v>
      </c>
      <c r="H361" s="111" t="s">
        <v>118</v>
      </c>
      <c r="I361" s="110" t="s">
        <v>56</v>
      </c>
      <c r="J361" s="114" t="s">
        <v>79</v>
      </c>
      <c r="K361" s="114">
        <v>6.6000000000000003E-2</v>
      </c>
      <c r="L361" s="114" t="s">
        <v>424</v>
      </c>
      <c r="M361" s="114" t="b">
        <f t="shared" si="6"/>
        <v>0</v>
      </c>
      <c r="N361">
        <v>26</v>
      </c>
      <c r="O361">
        <v>8200</v>
      </c>
      <c r="P361">
        <v>410</v>
      </c>
      <c r="Q361">
        <v>3100</v>
      </c>
      <c r="R361">
        <v>11000</v>
      </c>
      <c r="S361">
        <v>3100</v>
      </c>
      <c r="T361" s="152" t="s">
        <v>582</v>
      </c>
      <c r="U361" s="152" t="s">
        <v>582</v>
      </c>
      <c r="V361" s="152" t="s">
        <v>582</v>
      </c>
      <c r="W361" s="152" t="s">
        <v>582</v>
      </c>
      <c r="X361" s="152" t="s">
        <v>582</v>
      </c>
      <c r="Y361" s="152" t="s">
        <v>582</v>
      </c>
      <c r="Z361" s="147" t="s">
        <v>1254</v>
      </c>
      <c r="AA361" s="147" t="s">
        <v>1254</v>
      </c>
      <c r="AB361" t="b">
        <v>0</v>
      </c>
    </row>
    <row r="362" spans="1:28" x14ac:dyDescent="0.2">
      <c r="A362" s="110" t="s">
        <v>32</v>
      </c>
      <c r="B362" s="110" t="s">
        <v>41</v>
      </c>
      <c r="C362" s="110" t="s">
        <v>1301</v>
      </c>
      <c r="D362" s="113">
        <v>45453</v>
      </c>
      <c r="E362" s="115">
        <v>20</v>
      </c>
      <c r="F362" s="110" t="s">
        <v>50</v>
      </c>
      <c r="G362" s="110" t="s">
        <v>27</v>
      </c>
      <c r="H362" s="111" t="s">
        <v>121</v>
      </c>
      <c r="I362" s="110" t="s">
        <v>87</v>
      </c>
      <c r="J362" s="114" t="s">
        <v>128</v>
      </c>
      <c r="K362" s="114">
        <v>0.33</v>
      </c>
      <c r="L362" s="114" t="s">
        <v>424</v>
      </c>
      <c r="M362" s="114" t="b">
        <f t="shared" si="6"/>
        <v>0</v>
      </c>
      <c r="N362" t="s">
        <v>582</v>
      </c>
      <c r="O362">
        <v>25000</v>
      </c>
      <c r="P362" t="s">
        <v>582</v>
      </c>
      <c r="Q362">
        <v>25000</v>
      </c>
      <c r="R362" t="s">
        <v>582</v>
      </c>
      <c r="S362">
        <v>25000</v>
      </c>
      <c r="T362" s="152" t="s">
        <v>582</v>
      </c>
      <c r="U362" s="152" t="s">
        <v>582</v>
      </c>
      <c r="V362" s="152" t="s">
        <v>582</v>
      </c>
      <c r="W362" s="152" t="s">
        <v>582</v>
      </c>
      <c r="X362" s="152" t="s">
        <v>582</v>
      </c>
      <c r="Y362" s="152" t="s">
        <v>582</v>
      </c>
      <c r="Z362" s="147" t="s">
        <v>1254</v>
      </c>
      <c r="AA362" s="147" t="s">
        <v>1254</v>
      </c>
      <c r="AB362" t="b">
        <v>0</v>
      </c>
    </row>
    <row r="363" spans="1:28" x14ac:dyDescent="0.2">
      <c r="A363" s="110" t="s">
        <v>32</v>
      </c>
      <c r="B363" s="110" t="s">
        <v>41</v>
      </c>
      <c r="C363" s="110" t="s">
        <v>1301</v>
      </c>
      <c r="D363" s="113">
        <v>45453</v>
      </c>
      <c r="E363" s="115">
        <v>20</v>
      </c>
      <c r="F363" s="110" t="s">
        <v>50</v>
      </c>
      <c r="G363" s="110" t="s">
        <v>27</v>
      </c>
      <c r="H363" s="111" t="s">
        <v>2</v>
      </c>
      <c r="I363" s="110" t="s">
        <v>87</v>
      </c>
      <c r="J363" s="114">
        <v>0.48599999999999999</v>
      </c>
      <c r="K363" s="114">
        <v>0.48599999999999999</v>
      </c>
      <c r="L363" s="114" t="s">
        <v>424</v>
      </c>
      <c r="M363" s="114" t="b">
        <f t="shared" si="6"/>
        <v>1</v>
      </c>
      <c r="N363" t="s">
        <v>582</v>
      </c>
      <c r="O363">
        <v>36000</v>
      </c>
      <c r="P363" t="s">
        <v>582</v>
      </c>
      <c r="Q363">
        <v>20000</v>
      </c>
      <c r="R363" t="s">
        <v>582</v>
      </c>
      <c r="S363">
        <v>20000</v>
      </c>
      <c r="T363" s="152" t="s">
        <v>582</v>
      </c>
      <c r="U363" s="152">
        <v>1.3499999999999999E-5</v>
      </c>
      <c r="V363" s="152" t="s">
        <v>582</v>
      </c>
      <c r="W363" s="152">
        <v>2.4299999999999998E-5</v>
      </c>
      <c r="X363" s="152" t="s">
        <v>582</v>
      </c>
      <c r="Y363" s="152">
        <v>2.4299999999999998E-5</v>
      </c>
      <c r="Z363" s="147" t="s">
        <v>1254</v>
      </c>
      <c r="AA363" s="147" t="s">
        <v>1254</v>
      </c>
      <c r="AB363" t="b">
        <v>0</v>
      </c>
    </row>
    <row r="364" spans="1:28" x14ac:dyDescent="0.2">
      <c r="A364" s="110" t="s">
        <v>32</v>
      </c>
      <c r="B364" s="110" t="s">
        <v>41</v>
      </c>
      <c r="C364" s="110" t="s">
        <v>1301</v>
      </c>
      <c r="D364" s="113">
        <v>45453</v>
      </c>
      <c r="E364" s="115">
        <v>20</v>
      </c>
      <c r="F364" s="110" t="s">
        <v>50</v>
      </c>
      <c r="G364" s="110" t="s">
        <v>27</v>
      </c>
      <c r="H364" s="111" t="s">
        <v>3</v>
      </c>
      <c r="I364" s="110" t="s">
        <v>56</v>
      </c>
      <c r="J364" s="114">
        <v>38.799999999999997</v>
      </c>
      <c r="K364" s="114">
        <v>38.799999999999997</v>
      </c>
      <c r="L364" s="114" t="s">
        <v>424</v>
      </c>
      <c r="M364" s="114" t="b">
        <f t="shared" si="6"/>
        <v>1</v>
      </c>
      <c r="N364">
        <v>64</v>
      </c>
      <c r="O364">
        <v>60000</v>
      </c>
      <c r="P364">
        <v>1300</v>
      </c>
      <c r="Q364">
        <v>22000</v>
      </c>
      <c r="R364">
        <v>36000</v>
      </c>
      <c r="S364">
        <v>22000</v>
      </c>
      <c r="T364" s="152">
        <v>0.60624999999999996</v>
      </c>
      <c r="U364" s="152">
        <v>6.4666666666666659E-4</v>
      </c>
      <c r="V364" s="152">
        <v>2.9846153846153845E-2</v>
      </c>
      <c r="W364" s="152">
        <v>1.7636363636363635E-3</v>
      </c>
      <c r="X364" s="152">
        <v>1.0777777777777778E-3</v>
      </c>
      <c r="Y364" s="152">
        <v>1.7636363636363635E-3</v>
      </c>
      <c r="Z364" s="147" t="s">
        <v>1254</v>
      </c>
      <c r="AA364" s="147" t="s">
        <v>1254</v>
      </c>
      <c r="AB364" t="b">
        <v>1</v>
      </c>
    </row>
    <row r="365" spans="1:28" x14ac:dyDescent="0.2">
      <c r="A365" s="110" t="s">
        <v>32</v>
      </c>
      <c r="B365" s="110" t="s">
        <v>41</v>
      </c>
      <c r="C365" s="110" t="s">
        <v>1301</v>
      </c>
      <c r="D365" s="113">
        <v>45453</v>
      </c>
      <c r="E365" s="115">
        <v>20</v>
      </c>
      <c r="F365" s="110" t="s">
        <v>50</v>
      </c>
      <c r="G365" s="110" t="s">
        <v>27</v>
      </c>
      <c r="H365" s="111" t="s">
        <v>135</v>
      </c>
      <c r="I365" s="110" t="s">
        <v>56</v>
      </c>
      <c r="J365" s="114" t="s">
        <v>139</v>
      </c>
      <c r="K365" s="114">
        <v>3.3000000000000002E-2</v>
      </c>
      <c r="L365" s="114" t="s">
        <v>424</v>
      </c>
      <c r="M365" s="114" t="b">
        <f t="shared" si="6"/>
        <v>0</v>
      </c>
      <c r="N365">
        <v>260</v>
      </c>
      <c r="O365">
        <v>230000</v>
      </c>
      <c r="P365">
        <v>3200</v>
      </c>
      <c r="Q365">
        <v>71000</v>
      </c>
      <c r="R365">
        <v>89000</v>
      </c>
      <c r="S365">
        <v>71000</v>
      </c>
      <c r="T365" s="152" t="s">
        <v>582</v>
      </c>
      <c r="U365" s="152" t="s">
        <v>582</v>
      </c>
      <c r="V365" s="152" t="s">
        <v>582</v>
      </c>
      <c r="W365" s="152" t="s">
        <v>582</v>
      </c>
      <c r="X365" s="152" t="s">
        <v>582</v>
      </c>
      <c r="Y365" s="152" t="s">
        <v>582</v>
      </c>
      <c r="Z365" s="147" t="s">
        <v>1254</v>
      </c>
      <c r="AA365" s="147" t="s">
        <v>1254</v>
      </c>
      <c r="AB365" t="b">
        <v>0</v>
      </c>
    </row>
    <row r="366" spans="1:28" x14ac:dyDescent="0.2">
      <c r="A366" s="110" t="s">
        <v>32</v>
      </c>
      <c r="B366" s="110" t="s">
        <v>41</v>
      </c>
      <c r="C366" s="110" t="s">
        <v>1301</v>
      </c>
      <c r="D366" s="113">
        <v>45453</v>
      </c>
      <c r="E366" s="115">
        <v>20</v>
      </c>
      <c r="F366" s="110" t="s">
        <v>50</v>
      </c>
      <c r="G366" s="110" t="s">
        <v>27</v>
      </c>
      <c r="H366" s="111" t="s">
        <v>140</v>
      </c>
      <c r="I366" s="110" t="s">
        <v>87</v>
      </c>
      <c r="J366" s="114" t="s">
        <v>139</v>
      </c>
      <c r="K366" s="114">
        <v>3.3000000000000002E-2</v>
      </c>
      <c r="L366" s="114" t="s">
        <v>424</v>
      </c>
      <c r="M366" s="114" t="b">
        <f t="shared" si="6"/>
        <v>0</v>
      </c>
      <c r="N366" t="s">
        <v>582</v>
      </c>
      <c r="O366">
        <v>29000</v>
      </c>
      <c r="P366" t="s">
        <v>582</v>
      </c>
      <c r="Q366">
        <v>13000</v>
      </c>
      <c r="R366" t="s">
        <v>582</v>
      </c>
      <c r="S366">
        <v>13000</v>
      </c>
      <c r="T366" s="152" t="s">
        <v>582</v>
      </c>
      <c r="U366" s="152" t="s">
        <v>582</v>
      </c>
      <c r="V366" s="152" t="s">
        <v>582</v>
      </c>
      <c r="W366" s="152" t="s">
        <v>582</v>
      </c>
      <c r="X366" s="152" t="s">
        <v>582</v>
      </c>
      <c r="Y366" s="152" t="s">
        <v>582</v>
      </c>
      <c r="Z366" s="147" t="s">
        <v>1254</v>
      </c>
      <c r="AA366" s="147" t="s">
        <v>1254</v>
      </c>
      <c r="AB366" t="b">
        <v>0</v>
      </c>
    </row>
    <row r="367" spans="1:28" x14ac:dyDescent="0.2">
      <c r="A367" s="110" t="s">
        <v>32</v>
      </c>
      <c r="B367" s="110" t="s">
        <v>41</v>
      </c>
      <c r="C367" s="110" t="s">
        <v>1301</v>
      </c>
      <c r="D367" s="113">
        <v>45453</v>
      </c>
      <c r="E367" s="115">
        <v>20</v>
      </c>
      <c r="F367" s="110" t="s">
        <v>50</v>
      </c>
      <c r="G367" s="110" t="s">
        <v>27</v>
      </c>
      <c r="H367" s="111" t="s">
        <v>5</v>
      </c>
      <c r="I367" s="110" t="s">
        <v>87</v>
      </c>
      <c r="J367" s="114" t="s">
        <v>139</v>
      </c>
      <c r="K367" s="114">
        <v>3.3000000000000002E-2</v>
      </c>
      <c r="L367" s="114" t="s">
        <v>424</v>
      </c>
      <c r="M367" s="114" t="b">
        <f t="shared" si="6"/>
        <v>0</v>
      </c>
      <c r="N367" t="s">
        <v>582</v>
      </c>
      <c r="O367">
        <v>2300</v>
      </c>
      <c r="P367" t="s">
        <v>582</v>
      </c>
      <c r="Q367">
        <v>710</v>
      </c>
      <c r="R367" t="s">
        <v>582</v>
      </c>
      <c r="S367">
        <v>710</v>
      </c>
      <c r="T367" s="152" t="s">
        <v>582</v>
      </c>
      <c r="U367" s="152" t="s">
        <v>582</v>
      </c>
      <c r="V367" s="152" t="s">
        <v>582</v>
      </c>
      <c r="W367" s="152" t="s">
        <v>582</v>
      </c>
      <c r="X367" s="152" t="s">
        <v>582</v>
      </c>
      <c r="Y367" s="152" t="s">
        <v>582</v>
      </c>
      <c r="Z367" s="147" t="s">
        <v>1254</v>
      </c>
      <c r="AA367" s="147" t="s">
        <v>1254</v>
      </c>
      <c r="AB367" t="b">
        <v>0</v>
      </c>
    </row>
    <row r="368" spans="1:28" x14ac:dyDescent="0.2">
      <c r="A368" s="110" t="s">
        <v>32</v>
      </c>
      <c r="B368" s="110" t="s">
        <v>41</v>
      </c>
      <c r="C368" s="110" t="s">
        <v>1301</v>
      </c>
      <c r="D368" s="113">
        <v>45453</v>
      </c>
      <c r="E368" s="115">
        <v>20</v>
      </c>
      <c r="F368" s="110" t="s">
        <v>50</v>
      </c>
      <c r="G368" s="110" t="s">
        <v>27</v>
      </c>
      <c r="H368" s="111" t="s">
        <v>147</v>
      </c>
      <c r="I368" s="110" t="s">
        <v>87</v>
      </c>
      <c r="J368" s="114" t="s">
        <v>139</v>
      </c>
      <c r="K368" s="114">
        <v>3.3000000000000002E-2</v>
      </c>
      <c r="L368" s="114" t="s">
        <v>424</v>
      </c>
      <c r="M368" s="114" t="b">
        <f t="shared" si="6"/>
        <v>0</v>
      </c>
      <c r="N368" t="s">
        <v>582</v>
      </c>
      <c r="O368">
        <v>23000</v>
      </c>
      <c r="P368" t="s">
        <v>582</v>
      </c>
      <c r="Q368">
        <v>7100</v>
      </c>
      <c r="R368" t="s">
        <v>582</v>
      </c>
      <c r="S368">
        <v>7100</v>
      </c>
      <c r="T368" s="152" t="s">
        <v>582</v>
      </c>
      <c r="U368" s="152" t="s">
        <v>582</v>
      </c>
      <c r="V368" s="152" t="s">
        <v>582</v>
      </c>
      <c r="W368" s="152" t="s">
        <v>582</v>
      </c>
      <c r="X368" s="152" t="s">
        <v>582</v>
      </c>
      <c r="Y368" s="152" t="s">
        <v>582</v>
      </c>
      <c r="Z368" s="147" t="s">
        <v>1254</v>
      </c>
      <c r="AA368" s="147" t="s">
        <v>1254</v>
      </c>
      <c r="AB368" t="b">
        <v>0</v>
      </c>
    </row>
    <row r="369" spans="1:28" x14ac:dyDescent="0.2">
      <c r="A369" s="110" t="s">
        <v>32</v>
      </c>
      <c r="B369" s="110" t="s">
        <v>41</v>
      </c>
      <c r="C369" s="110" t="s">
        <v>1301</v>
      </c>
      <c r="D369" s="113">
        <v>45453</v>
      </c>
      <c r="E369" s="115">
        <v>20</v>
      </c>
      <c r="F369" s="110" t="s">
        <v>50</v>
      </c>
      <c r="G369" s="110" t="s">
        <v>27</v>
      </c>
      <c r="H369" s="111" t="s">
        <v>150</v>
      </c>
      <c r="I369" s="110" t="s">
        <v>56</v>
      </c>
      <c r="J369" s="114" t="s">
        <v>94</v>
      </c>
      <c r="K369" s="114">
        <v>0.66</v>
      </c>
      <c r="L369" s="114" t="s">
        <v>424</v>
      </c>
      <c r="M369" s="114" t="b">
        <f t="shared" si="6"/>
        <v>0</v>
      </c>
      <c r="N369">
        <v>1600</v>
      </c>
      <c r="O369">
        <v>6700</v>
      </c>
      <c r="P369">
        <v>12000</v>
      </c>
      <c r="Q369">
        <v>2100</v>
      </c>
      <c r="R369">
        <v>340000</v>
      </c>
      <c r="S369">
        <v>2100</v>
      </c>
      <c r="T369" s="152" t="s">
        <v>582</v>
      </c>
      <c r="U369" s="152" t="s">
        <v>582</v>
      </c>
      <c r="V369" s="152" t="s">
        <v>582</v>
      </c>
      <c r="W369" s="152" t="s">
        <v>582</v>
      </c>
      <c r="X369" s="152" t="s">
        <v>582</v>
      </c>
      <c r="Y369" s="152" t="s">
        <v>582</v>
      </c>
      <c r="Z369" s="147" t="s">
        <v>1254</v>
      </c>
      <c r="AA369" s="147" t="s">
        <v>1254</v>
      </c>
      <c r="AB369" t="b">
        <v>0</v>
      </c>
    </row>
    <row r="370" spans="1:28" x14ac:dyDescent="0.2">
      <c r="A370" s="110" t="s">
        <v>32</v>
      </c>
      <c r="B370" s="110" t="s">
        <v>41</v>
      </c>
      <c r="C370" s="110" t="s">
        <v>1301</v>
      </c>
      <c r="D370" s="113">
        <v>45453</v>
      </c>
      <c r="E370" s="115">
        <v>20</v>
      </c>
      <c r="F370" s="110" t="s">
        <v>50</v>
      </c>
      <c r="G370" s="110" t="s">
        <v>27</v>
      </c>
      <c r="H370" s="111" t="s">
        <v>154</v>
      </c>
      <c r="I370" s="110" t="s">
        <v>56</v>
      </c>
      <c r="J370" s="114" t="s">
        <v>79</v>
      </c>
      <c r="K370" s="114">
        <v>6.6000000000000003E-2</v>
      </c>
      <c r="L370" s="114" t="s">
        <v>424</v>
      </c>
      <c r="M370" s="114" t="b">
        <f t="shared" si="6"/>
        <v>0</v>
      </c>
      <c r="N370">
        <v>0.73</v>
      </c>
      <c r="O370">
        <v>2000</v>
      </c>
      <c r="P370">
        <v>9</v>
      </c>
      <c r="Q370">
        <v>1400</v>
      </c>
      <c r="R370">
        <v>250</v>
      </c>
      <c r="S370">
        <v>1400</v>
      </c>
      <c r="T370" s="152" t="s">
        <v>582</v>
      </c>
      <c r="U370" s="152" t="s">
        <v>582</v>
      </c>
      <c r="V370" s="152" t="s">
        <v>582</v>
      </c>
      <c r="W370" s="152" t="s">
        <v>582</v>
      </c>
      <c r="X370" s="152" t="s">
        <v>582</v>
      </c>
      <c r="Y370" s="152" t="s">
        <v>582</v>
      </c>
      <c r="Z370" s="147" t="s">
        <v>1254</v>
      </c>
      <c r="AA370" s="147" t="s">
        <v>1254</v>
      </c>
      <c r="AB370" t="b">
        <v>0</v>
      </c>
    </row>
    <row r="371" spans="1:28" x14ac:dyDescent="0.2">
      <c r="A371" s="110" t="s">
        <v>32</v>
      </c>
      <c r="B371" s="110" t="s">
        <v>41</v>
      </c>
      <c r="C371" s="110" t="s">
        <v>1301</v>
      </c>
      <c r="D371" s="113">
        <v>45453</v>
      </c>
      <c r="E371" s="115">
        <v>20</v>
      </c>
      <c r="F371" s="110" t="s">
        <v>50</v>
      </c>
      <c r="G371" s="110" t="s">
        <v>27</v>
      </c>
      <c r="H371" s="111" t="s">
        <v>158</v>
      </c>
      <c r="I371" s="110" t="s">
        <v>56</v>
      </c>
      <c r="J371" s="114" t="s">
        <v>139</v>
      </c>
      <c r="K371" s="114">
        <v>3.3000000000000002E-2</v>
      </c>
      <c r="L371" s="114" t="s">
        <v>424</v>
      </c>
      <c r="M371" s="114" t="b">
        <f t="shared" si="6"/>
        <v>0</v>
      </c>
      <c r="N371">
        <v>16</v>
      </c>
      <c r="O371">
        <v>1500</v>
      </c>
      <c r="P371">
        <v>200</v>
      </c>
      <c r="Q371">
        <v>1000</v>
      </c>
      <c r="R371">
        <v>5600</v>
      </c>
      <c r="S371">
        <v>1000</v>
      </c>
      <c r="T371" s="152" t="s">
        <v>582</v>
      </c>
      <c r="U371" s="152" t="s">
        <v>582</v>
      </c>
      <c r="V371" s="152" t="s">
        <v>582</v>
      </c>
      <c r="W371" s="152" t="s">
        <v>582</v>
      </c>
      <c r="X371" s="152" t="s">
        <v>582</v>
      </c>
      <c r="Y371" s="152" t="s">
        <v>582</v>
      </c>
      <c r="Z371" s="147" t="s">
        <v>1254</v>
      </c>
      <c r="AA371" s="147" t="s">
        <v>1254</v>
      </c>
      <c r="AB371" t="b">
        <v>0</v>
      </c>
    </row>
    <row r="372" spans="1:28" x14ac:dyDescent="0.2">
      <c r="A372" s="110" t="s">
        <v>32</v>
      </c>
      <c r="B372" s="110" t="s">
        <v>41</v>
      </c>
      <c r="C372" s="110" t="s">
        <v>1301</v>
      </c>
      <c r="D372" s="113">
        <v>45453</v>
      </c>
      <c r="E372" s="115">
        <v>20</v>
      </c>
      <c r="F372" s="110" t="s">
        <v>50</v>
      </c>
      <c r="G372" s="110" t="s">
        <v>27</v>
      </c>
      <c r="H372" s="111" t="s">
        <v>6</v>
      </c>
      <c r="I372" s="110" t="s">
        <v>56</v>
      </c>
      <c r="J372" s="114" t="s">
        <v>139</v>
      </c>
      <c r="K372" s="114">
        <v>3.3000000000000002E-2</v>
      </c>
      <c r="L372" s="114" t="s">
        <v>424</v>
      </c>
      <c r="M372" s="114" t="b">
        <f t="shared" si="6"/>
        <v>0</v>
      </c>
      <c r="N372">
        <v>150</v>
      </c>
      <c r="O372">
        <v>82000</v>
      </c>
      <c r="P372">
        <v>1700</v>
      </c>
      <c r="Q372">
        <v>31000</v>
      </c>
      <c r="R372">
        <v>49000</v>
      </c>
      <c r="S372">
        <v>31000</v>
      </c>
      <c r="T372" s="152" t="s">
        <v>582</v>
      </c>
      <c r="U372" s="152" t="s">
        <v>582</v>
      </c>
      <c r="V372" s="152" t="s">
        <v>582</v>
      </c>
      <c r="W372" s="152" t="s">
        <v>582</v>
      </c>
      <c r="X372" s="152" t="s">
        <v>582</v>
      </c>
      <c r="Y372" s="152" t="s">
        <v>582</v>
      </c>
      <c r="Z372" s="147" t="s">
        <v>1254</v>
      </c>
      <c r="AA372" s="147" t="s">
        <v>1254</v>
      </c>
      <c r="AB372" t="b">
        <v>0</v>
      </c>
    </row>
    <row r="373" spans="1:28" x14ac:dyDescent="0.2">
      <c r="A373" s="110" t="s">
        <v>32</v>
      </c>
      <c r="B373" s="110" t="s">
        <v>41</v>
      </c>
      <c r="C373" s="110" t="s">
        <v>1301</v>
      </c>
      <c r="D373" s="113">
        <v>45453</v>
      </c>
      <c r="E373" s="115">
        <v>20</v>
      </c>
      <c r="F373" s="110" t="s">
        <v>50</v>
      </c>
      <c r="G373" s="110" t="s">
        <v>27</v>
      </c>
      <c r="H373" s="111" t="s">
        <v>164</v>
      </c>
      <c r="I373" s="110" t="s">
        <v>56</v>
      </c>
      <c r="J373" s="114" t="s">
        <v>79</v>
      </c>
      <c r="K373" s="114">
        <v>6.6000000000000003E-2</v>
      </c>
      <c r="L373" s="114" t="s">
        <v>424</v>
      </c>
      <c r="M373" s="114" t="b">
        <f t="shared" si="6"/>
        <v>0</v>
      </c>
      <c r="N373">
        <v>1100</v>
      </c>
      <c r="O373">
        <v>840000</v>
      </c>
      <c r="P373">
        <v>12000</v>
      </c>
      <c r="Q373">
        <v>840000</v>
      </c>
      <c r="R373">
        <v>320000</v>
      </c>
      <c r="S373">
        <v>840000</v>
      </c>
      <c r="T373" s="152" t="s">
        <v>582</v>
      </c>
      <c r="U373" s="152" t="s">
        <v>582</v>
      </c>
      <c r="V373" s="152" t="s">
        <v>582</v>
      </c>
      <c r="W373" s="152" t="s">
        <v>582</v>
      </c>
      <c r="X373" s="152" t="s">
        <v>582</v>
      </c>
      <c r="Y373" s="152" t="s">
        <v>582</v>
      </c>
      <c r="Z373" s="147" t="s">
        <v>1254</v>
      </c>
      <c r="AA373" s="147" t="s">
        <v>1254</v>
      </c>
      <c r="AB373" t="b">
        <v>0</v>
      </c>
    </row>
    <row r="374" spans="1:28" x14ac:dyDescent="0.2">
      <c r="A374" s="110" t="s">
        <v>32</v>
      </c>
      <c r="B374" s="110" t="s">
        <v>41</v>
      </c>
      <c r="C374" s="110" t="s">
        <v>1301</v>
      </c>
      <c r="D374" s="113">
        <v>45453</v>
      </c>
      <c r="E374" s="115">
        <v>20</v>
      </c>
      <c r="F374" s="110" t="s">
        <v>50</v>
      </c>
      <c r="G374" s="110" t="s">
        <v>27</v>
      </c>
      <c r="H374" s="111" t="s">
        <v>7</v>
      </c>
      <c r="I374" s="110" t="s">
        <v>56</v>
      </c>
      <c r="J374" s="114" t="s">
        <v>63</v>
      </c>
      <c r="K374" s="114">
        <v>0.13200000000000001</v>
      </c>
      <c r="L374" s="114" t="s">
        <v>424</v>
      </c>
      <c r="M374" s="114" t="b">
        <f t="shared" si="6"/>
        <v>0</v>
      </c>
      <c r="N374">
        <v>23</v>
      </c>
      <c r="O374">
        <v>810</v>
      </c>
      <c r="P374">
        <v>580</v>
      </c>
      <c r="Q374">
        <v>750</v>
      </c>
      <c r="R374">
        <v>16000</v>
      </c>
      <c r="S374">
        <v>750</v>
      </c>
      <c r="T374" s="152" t="s">
        <v>582</v>
      </c>
      <c r="U374" s="152" t="s">
        <v>582</v>
      </c>
      <c r="V374" s="152" t="s">
        <v>582</v>
      </c>
      <c r="W374" s="152" t="s">
        <v>582</v>
      </c>
      <c r="X374" s="152" t="s">
        <v>582</v>
      </c>
      <c r="Y374" s="152" t="s">
        <v>582</v>
      </c>
      <c r="Z374" s="147" t="s">
        <v>1254</v>
      </c>
      <c r="AA374" s="147" t="s">
        <v>1254</v>
      </c>
      <c r="AB374" t="b">
        <v>0</v>
      </c>
    </row>
    <row r="375" spans="1:28" x14ac:dyDescent="0.2">
      <c r="A375" s="110" t="s">
        <v>32</v>
      </c>
      <c r="B375" s="110" t="s">
        <v>41</v>
      </c>
      <c r="C375" s="110" t="s">
        <v>1301</v>
      </c>
      <c r="D375" s="113">
        <v>45453</v>
      </c>
      <c r="E375" s="115">
        <v>20</v>
      </c>
      <c r="F375" s="110" t="s">
        <v>50</v>
      </c>
      <c r="G375" s="110" t="s">
        <v>27</v>
      </c>
      <c r="H375" s="111" t="s">
        <v>172</v>
      </c>
      <c r="I375" s="110" t="s">
        <v>87</v>
      </c>
      <c r="J375" s="114">
        <v>0.14699999999999999</v>
      </c>
      <c r="K375" s="114">
        <v>0.14699999999999999</v>
      </c>
      <c r="L375" s="114" t="s">
        <v>424</v>
      </c>
      <c r="M375" s="114" t="b">
        <f t="shared" si="6"/>
        <v>1</v>
      </c>
      <c r="N375" t="s">
        <v>582</v>
      </c>
      <c r="O375">
        <v>57000</v>
      </c>
      <c r="P375" t="s">
        <v>582</v>
      </c>
      <c r="Q375">
        <v>27000</v>
      </c>
      <c r="R375" t="s">
        <v>582</v>
      </c>
      <c r="S375">
        <v>27000</v>
      </c>
      <c r="T375" s="152" t="s">
        <v>582</v>
      </c>
      <c r="U375" s="152">
        <v>2.5789473684210523E-6</v>
      </c>
      <c r="V375" s="152" t="s">
        <v>582</v>
      </c>
      <c r="W375" s="152">
        <v>5.4444444444444439E-6</v>
      </c>
      <c r="X375" s="152" t="s">
        <v>582</v>
      </c>
      <c r="Y375" s="152">
        <v>5.4444444444444439E-6</v>
      </c>
      <c r="Z375" s="147" t="s">
        <v>1254</v>
      </c>
      <c r="AA375" s="147" t="s">
        <v>1254</v>
      </c>
      <c r="AB375" t="b">
        <v>0</v>
      </c>
    </row>
    <row r="376" spans="1:28" x14ac:dyDescent="0.2">
      <c r="A376" s="110" t="s">
        <v>32</v>
      </c>
      <c r="B376" s="110" t="s">
        <v>41</v>
      </c>
      <c r="C376" s="110" t="s">
        <v>1301</v>
      </c>
      <c r="D376" s="113">
        <v>45453</v>
      </c>
      <c r="E376" s="115">
        <v>20</v>
      </c>
      <c r="F376" s="110" t="s">
        <v>50</v>
      </c>
      <c r="G376" s="110" t="s">
        <v>27</v>
      </c>
      <c r="H376" s="111" t="s">
        <v>9</v>
      </c>
      <c r="I376" s="110" t="s">
        <v>56</v>
      </c>
      <c r="J376" s="114" t="s">
        <v>139</v>
      </c>
      <c r="K376" s="114">
        <v>3.3000000000000002E-2</v>
      </c>
      <c r="L376" s="114" t="s">
        <v>424</v>
      </c>
      <c r="M376" s="114" t="b">
        <f t="shared" si="6"/>
        <v>0</v>
      </c>
      <c r="N376">
        <v>1000</v>
      </c>
      <c r="O376">
        <v>4300</v>
      </c>
      <c r="P376">
        <v>10000</v>
      </c>
      <c r="Q376">
        <v>1800</v>
      </c>
      <c r="R376">
        <v>280000</v>
      </c>
      <c r="S376">
        <v>1800</v>
      </c>
      <c r="T376" s="152" t="s">
        <v>582</v>
      </c>
      <c r="U376" s="152" t="s">
        <v>582</v>
      </c>
      <c r="V376" s="152" t="s">
        <v>582</v>
      </c>
      <c r="W376" s="152" t="s">
        <v>582</v>
      </c>
      <c r="X376" s="152" t="s">
        <v>582</v>
      </c>
      <c r="Y376" s="152" t="s">
        <v>582</v>
      </c>
      <c r="Z376" s="147" t="s">
        <v>1254</v>
      </c>
      <c r="AA376" s="147" t="s">
        <v>1254</v>
      </c>
      <c r="AB376" t="b">
        <v>0</v>
      </c>
    </row>
    <row r="377" spans="1:28" x14ac:dyDescent="0.2">
      <c r="A377" s="110" t="s">
        <v>32</v>
      </c>
      <c r="B377" s="110" t="s">
        <v>41</v>
      </c>
      <c r="C377" s="110" t="s">
        <v>1301</v>
      </c>
      <c r="D377" s="113">
        <v>45453</v>
      </c>
      <c r="E377" s="115">
        <v>20</v>
      </c>
      <c r="F377" s="110" t="s">
        <v>50</v>
      </c>
      <c r="G377" s="110" t="s">
        <v>27</v>
      </c>
      <c r="H377" s="111" t="s">
        <v>11</v>
      </c>
      <c r="I377" s="110" t="s">
        <v>87</v>
      </c>
      <c r="J377" s="114" t="s">
        <v>79</v>
      </c>
      <c r="K377" s="114">
        <v>6.6000000000000003E-2</v>
      </c>
      <c r="L377" s="114" t="s">
        <v>424</v>
      </c>
      <c r="M377" s="114" t="b">
        <f t="shared" si="6"/>
        <v>0</v>
      </c>
      <c r="N377" t="s">
        <v>582</v>
      </c>
      <c r="O377">
        <v>88000</v>
      </c>
      <c r="P377" t="s">
        <v>582</v>
      </c>
      <c r="Q377">
        <v>28000</v>
      </c>
      <c r="R377" t="s">
        <v>582</v>
      </c>
      <c r="S377">
        <v>28000</v>
      </c>
      <c r="T377" s="152" t="s">
        <v>582</v>
      </c>
      <c r="U377" s="152" t="s">
        <v>582</v>
      </c>
      <c r="V377" s="152" t="s">
        <v>582</v>
      </c>
      <c r="W377" s="152" t="s">
        <v>582</v>
      </c>
      <c r="X377" s="152" t="s">
        <v>582</v>
      </c>
      <c r="Y377" s="152" t="s">
        <v>582</v>
      </c>
      <c r="Z377" s="147" t="s">
        <v>1254</v>
      </c>
      <c r="AA377" s="147" t="s">
        <v>1254</v>
      </c>
      <c r="AB377" t="b">
        <v>0</v>
      </c>
    </row>
    <row r="378" spans="1:28" x14ac:dyDescent="0.2">
      <c r="A378" s="110" t="s">
        <v>32</v>
      </c>
      <c r="B378" s="110" t="s">
        <v>41</v>
      </c>
      <c r="C378" s="110" t="s">
        <v>1301</v>
      </c>
      <c r="D378" s="113">
        <v>45453</v>
      </c>
      <c r="E378" s="115">
        <v>20</v>
      </c>
      <c r="F378" s="110" t="s">
        <v>50</v>
      </c>
      <c r="G378" s="110" t="s">
        <v>27</v>
      </c>
      <c r="H378" s="111" t="s">
        <v>176</v>
      </c>
      <c r="I378" s="110" t="s">
        <v>87</v>
      </c>
      <c r="J378" s="114" t="s">
        <v>139</v>
      </c>
      <c r="K378" s="114">
        <v>3.3000000000000002E-2</v>
      </c>
      <c r="L378" s="114" t="s">
        <v>424</v>
      </c>
      <c r="M378" s="114" t="b">
        <f t="shared" si="6"/>
        <v>0</v>
      </c>
      <c r="N378" t="s">
        <v>582</v>
      </c>
      <c r="O378">
        <v>870000</v>
      </c>
      <c r="P378" t="s">
        <v>582</v>
      </c>
      <c r="Q378">
        <v>470000</v>
      </c>
      <c r="R378" t="s">
        <v>582</v>
      </c>
      <c r="S378">
        <v>470000</v>
      </c>
      <c r="T378" s="152" t="s">
        <v>582</v>
      </c>
      <c r="U378" s="152" t="s">
        <v>582</v>
      </c>
      <c r="V378" s="152" t="s">
        <v>582</v>
      </c>
      <c r="W378" s="152" t="s">
        <v>582</v>
      </c>
      <c r="X378" s="152" t="s">
        <v>582</v>
      </c>
      <c r="Y378" s="152" t="s">
        <v>582</v>
      </c>
      <c r="Z378" s="147" t="s">
        <v>1254</v>
      </c>
      <c r="AA378" s="147" t="s">
        <v>1254</v>
      </c>
      <c r="AB378" t="b">
        <v>0</v>
      </c>
    </row>
    <row r="379" spans="1:28" x14ac:dyDescent="0.2">
      <c r="A379" s="110" t="s">
        <v>32</v>
      </c>
      <c r="B379" s="110" t="s">
        <v>41</v>
      </c>
      <c r="C379" s="110" t="s">
        <v>1301</v>
      </c>
      <c r="D379" s="113">
        <v>45453</v>
      </c>
      <c r="E379" s="115">
        <v>20</v>
      </c>
      <c r="F379" s="110" t="s">
        <v>50</v>
      </c>
      <c r="G379" s="110" t="s">
        <v>27</v>
      </c>
      <c r="H379" s="111" t="s">
        <v>180</v>
      </c>
      <c r="I379" s="110" t="s">
        <v>56</v>
      </c>
      <c r="J379" s="114" t="s">
        <v>139</v>
      </c>
      <c r="K379" s="114">
        <v>3.3000000000000002E-2</v>
      </c>
      <c r="L379" s="114" t="s">
        <v>424</v>
      </c>
      <c r="M379" s="114" t="b">
        <f t="shared" si="6"/>
        <v>0</v>
      </c>
      <c r="N379">
        <v>26</v>
      </c>
      <c r="O379">
        <v>55</v>
      </c>
      <c r="P379">
        <v>320</v>
      </c>
      <c r="Q379">
        <v>54</v>
      </c>
      <c r="R379">
        <v>8900</v>
      </c>
      <c r="S379">
        <v>54</v>
      </c>
      <c r="T379" s="152" t="s">
        <v>582</v>
      </c>
      <c r="U379" s="152" t="s">
        <v>582</v>
      </c>
      <c r="V379" s="152" t="s">
        <v>582</v>
      </c>
      <c r="W379" s="152" t="s">
        <v>582</v>
      </c>
      <c r="X379" s="152" t="s">
        <v>582</v>
      </c>
      <c r="Y379" s="152" t="s">
        <v>582</v>
      </c>
      <c r="Z379" s="147" t="s">
        <v>1254</v>
      </c>
      <c r="AA379" s="147" t="s">
        <v>1254</v>
      </c>
      <c r="AB379" t="b">
        <v>0</v>
      </c>
    </row>
    <row r="380" spans="1:28" x14ac:dyDescent="0.2">
      <c r="A380" s="110" t="s">
        <v>32</v>
      </c>
      <c r="B380" s="110" t="s">
        <v>41</v>
      </c>
      <c r="C380" s="110" t="s">
        <v>1301</v>
      </c>
      <c r="D380" s="113">
        <v>45453</v>
      </c>
      <c r="E380" s="115">
        <v>20</v>
      </c>
      <c r="F380" s="110" t="s">
        <v>50</v>
      </c>
      <c r="G380" s="110" t="s">
        <v>27</v>
      </c>
      <c r="H380" s="111" t="s">
        <v>184</v>
      </c>
      <c r="I380" s="110" t="s">
        <v>185</v>
      </c>
      <c r="J380" s="114" t="s">
        <v>139</v>
      </c>
      <c r="K380" s="114">
        <v>3.3000000000000002E-2</v>
      </c>
      <c r="L380" s="114" t="s">
        <v>424</v>
      </c>
      <c r="M380" s="114" t="b">
        <f t="shared" si="6"/>
        <v>0</v>
      </c>
      <c r="N380">
        <v>51</v>
      </c>
      <c r="O380" t="s">
        <v>582</v>
      </c>
      <c r="P380">
        <v>130</v>
      </c>
      <c r="Q380" t="s">
        <v>582</v>
      </c>
      <c r="R380">
        <v>3700</v>
      </c>
      <c r="S380" t="s">
        <v>582</v>
      </c>
      <c r="T380" s="152" t="s">
        <v>582</v>
      </c>
      <c r="U380" s="152" t="s">
        <v>582</v>
      </c>
      <c r="V380" s="152" t="s">
        <v>582</v>
      </c>
      <c r="W380" s="152" t="s">
        <v>582</v>
      </c>
      <c r="X380" s="152" t="s">
        <v>582</v>
      </c>
      <c r="Y380" s="152" t="s">
        <v>582</v>
      </c>
      <c r="Z380" s="147" t="s">
        <v>1254</v>
      </c>
      <c r="AA380" s="147" t="s">
        <v>1254</v>
      </c>
      <c r="AB380" t="b">
        <v>0</v>
      </c>
    </row>
    <row r="381" spans="1:28" x14ac:dyDescent="0.2">
      <c r="A381" s="110" t="s">
        <v>32</v>
      </c>
      <c r="B381" s="110" t="s">
        <v>41</v>
      </c>
      <c r="C381" s="110" t="s">
        <v>1301</v>
      </c>
      <c r="D381" s="113">
        <v>45453</v>
      </c>
      <c r="E381" s="115">
        <v>20</v>
      </c>
      <c r="F381" s="110" t="s">
        <v>50</v>
      </c>
      <c r="G381" s="110" t="s">
        <v>27</v>
      </c>
      <c r="H381" s="111" t="s">
        <v>188</v>
      </c>
      <c r="I381" s="110" t="s">
        <v>87</v>
      </c>
      <c r="J381" s="114" t="s">
        <v>63</v>
      </c>
      <c r="K381" s="114">
        <v>0.13200000000000001</v>
      </c>
      <c r="L381" s="114" t="s">
        <v>424</v>
      </c>
      <c r="M381" s="114" t="b">
        <f t="shared" si="6"/>
        <v>0</v>
      </c>
      <c r="N381" t="s">
        <v>582</v>
      </c>
      <c r="O381">
        <v>130000</v>
      </c>
      <c r="P381" t="s">
        <v>582</v>
      </c>
      <c r="Q381">
        <v>69000</v>
      </c>
      <c r="R381" t="s">
        <v>582</v>
      </c>
      <c r="S381">
        <v>69000</v>
      </c>
      <c r="T381" s="152" t="s">
        <v>582</v>
      </c>
      <c r="U381" s="152" t="s">
        <v>582</v>
      </c>
      <c r="V381" s="152" t="s">
        <v>582</v>
      </c>
      <c r="W381" s="152" t="s">
        <v>582</v>
      </c>
      <c r="X381" s="152" t="s">
        <v>582</v>
      </c>
      <c r="Y381" s="152" t="s">
        <v>582</v>
      </c>
      <c r="Z381" s="147" t="s">
        <v>1254</v>
      </c>
      <c r="AA381" s="147" t="s">
        <v>1254</v>
      </c>
      <c r="AB381" t="b">
        <v>0</v>
      </c>
    </row>
    <row r="382" spans="1:28" x14ac:dyDescent="0.2">
      <c r="A382" s="110" t="s">
        <v>32</v>
      </c>
      <c r="B382" s="110" t="s">
        <v>41</v>
      </c>
      <c r="C382" s="110" t="s">
        <v>1301</v>
      </c>
      <c r="D382" s="113">
        <v>45453</v>
      </c>
      <c r="E382" s="115">
        <v>20</v>
      </c>
      <c r="F382" s="110" t="s">
        <v>50</v>
      </c>
      <c r="G382" s="110" t="s">
        <v>27</v>
      </c>
      <c r="H382" s="111" t="s">
        <v>191</v>
      </c>
      <c r="I382" s="110" t="s">
        <v>87</v>
      </c>
      <c r="J382" s="114">
        <v>5.19</v>
      </c>
      <c r="K382" s="114">
        <v>5.19</v>
      </c>
      <c r="L382" s="114" t="s">
        <v>424</v>
      </c>
      <c r="M382" s="114" t="b">
        <f t="shared" ref="M382:M445" si="7">NOT(OR(LEFT(J382,1)="&lt;", J382 = "---"))</f>
        <v>1</v>
      </c>
      <c r="N382" t="s">
        <v>582</v>
      </c>
      <c r="O382">
        <v>6900</v>
      </c>
      <c r="P382" t="s">
        <v>582</v>
      </c>
      <c r="Q382">
        <v>2900</v>
      </c>
      <c r="R382" t="s">
        <v>582</v>
      </c>
      <c r="S382">
        <v>2900</v>
      </c>
      <c r="T382" s="152" t="s">
        <v>582</v>
      </c>
      <c r="U382" s="152">
        <v>7.5217391304347836E-4</v>
      </c>
      <c r="V382" s="152" t="s">
        <v>582</v>
      </c>
      <c r="W382" s="152">
        <v>1.7896551724137933E-3</v>
      </c>
      <c r="X382" s="152" t="s">
        <v>582</v>
      </c>
      <c r="Y382" s="152">
        <v>1.7896551724137933E-3</v>
      </c>
      <c r="Z382" s="147" t="s">
        <v>1254</v>
      </c>
      <c r="AA382" s="147" t="s">
        <v>1254</v>
      </c>
      <c r="AB382" t="b">
        <v>0</v>
      </c>
    </row>
    <row r="383" spans="1:28" x14ac:dyDescent="0.2">
      <c r="A383" s="110" t="s">
        <v>32</v>
      </c>
      <c r="B383" s="110" t="s">
        <v>41</v>
      </c>
      <c r="C383" s="110" t="s">
        <v>1301</v>
      </c>
      <c r="D383" s="113">
        <v>45453</v>
      </c>
      <c r="E383" s="115">
        <v>20</v>
      </c>
      <c r="F383" s="110" t="s">
        <v>50</v>
      </c>
      <c r="G383" s="110" t="s">
        <v>27</v>
      </c>
      <c r="H383" s="111" t="s">
        <v>1</v>
      </c>
      <c r="I383" s="110" t="s">
        <v>87</v>
      </c>
      <c r="J383" s="114">
        <v>1.1200000000000001</v>
      </c>
      <c r="K383" s="114">
        <v>1.1200000000000001</v>
      </c>
      <c r="L383" s="114" t="s">
        <v>424</v>
      </c>
      <c r="M383" s="114" t="b">
        <f t="shared" si="7"/>
        <v>1</v>
      </c>
      <c r="N383" t="s">
        <v>582</v>
      </c>
      <c r="O383">
        <v>6900</v>
      </c>
      <c r="P383" t="s">
        <v>582</v>
      </c>
      <c r="Q383">
        <v>2900</v>
      </c>
      <c r="R383" t="s">
        <v>582</v>
      </c>
      <c r="S383">
        <v>2900</v>
      </c>
      <c r="T383" s="152" t="s">
        <v>582</v>
      </c>
      <c r="U383" s="152">
        <v>1.6231884057971017E-4</v>
      </c>
      <c r="V383" s="152" t="s">
        <v>582</v>
      </c>
      <c r="W383" s="152">
        <v>3.8620689655172419E-4</v>
      </c>
      <c r="X383" s="152" t="s">
        <v>582</v>
      </c>
      <c r="Y383" s="152">
        <v>3.8620689655172419E-4</v>
      </c>
      <c r="Z383" s="147" t="s">
        <v>1254</v>
      </c>
      <c r="AA383" s="147" t="s">
        <v>1254</v>
      </c>
      <c r="AB383" t="b">
        <v>0</v>
      </c>
    </row>
    <row r="384" spans="1:28" x14ac:dyDescent="0.2">
      <c r="A384" s="110" t="s">
        <v>32</v>
      </c>
      <c r="B384" s="110" t="s">
        <v>41</v>
      </c>
      <c r="C384" s="110" t="s">
        <v>1301</v>
      </c>
      <c r="D384" s="113">
        <v>45453</v>
      </c>
      <c r="E384" s="115">
        <v>20</v>
      </c>
      <c r="F384" s="110" t="s">
        <v>50</v>
      </c>
      <c r="G384" s="110" t="s">
        <v>27</v>
      </c>
      <c r="H384" s="111" t="s">
        <v>196</v>
      </c>
      <c r="I384" s="110" t="s">
        <v>56</v>
      </c>
      <c r="J384" s="114" t="s">
        <v>139</v>
      </c>
      <c r="K384" s="114">
        <v>3.3000000000000002E-2</v>
      </c>
      <c r="L384" s="114" t="s">
        <v>424</v>
      </c>
      <c r="M384" s="114" t="b">
        <f t="shared" si="7"/>
        <v>0</v>
      </c>
      <c r="N384">
        <v>4.4000000000000004</v>
      </c>
      <c r="O384">
        <v>3100</v>
      </c>
      <c r="P384">
        <v>34</v>
      </c>
      <c r="Q384">
        <v>1000</v>
      </c>
      <c r="R384">
        <v>950</v>
      </c>
      <c r="S384">
        <v>1000</v>
      </c>
      <c r="T384" s="152" t="s">
        <v>582</v>
      </c>
      <c r="U384" s="152" t="s">
        <v>582</v>
      </c>
      <c r="V384" s="152" t="s">
        <v>582</v>
      </c>
      <c r="W384" s="152" t="s">
        <v>582</v>
      </c>
      <c r="X384" s="152" t="s">
        <v>582</v>
      </c>
      <c r="Y384" s="152" t="s">
        <v>582</v>
      </c>
      <c r="Z384" s="147" t="s">
        <v>1254</v>
      </c>
      <c r="AA384" s="147" t="s">
        <v>1254</v>
      </c>
      <c r="AB384" t="b">
        <v>0</v>
      </c>
    </row>
    <row r="385" spans="1:28" x14ac:dyDescent="0.2">
      <c r="A385" s="110" t="s">
        <v>32</v>
      </c>
      <c r="B385" s="110" t="s">
        <v>41</v>
      </c>
      <c r="C385" s="110" t="s">
        <v>1301</v>
      </c>
      <c r="D385" s="113">
        <v>45453</v>
      </c>
      <c r="E385" s="115">
        <v>20</v>
      </c>
      <c r="F385" s="110" t="s">
        <v>50</v>
      </c>
      <c r="G385" s="110" t="s">
        <v>27</v>
      </c>
      <c r="H385" s="111" t="s">
        <v>200</v>
      </c>
      <c r="I385" s="110" t="s">
        <v>87</v>
      </c>
      <c r="J385" s="114">
        <v>0.996</v>
      </c>
      <c r="K385" s="114">
        <v>0.996</v>
      </c>
      <c r="L385" s="114" t="s">
        <v>424</v>
      </c>
      <c r="M385" s="114" t="b">
        <f t="shared" si="7"/>
        <v>1</v>
      </c>
      <c r="N385" t="s">
        <v>582</v>
      </c>
      <c r="O385">
        <v>25000</v>
      </c>
      <c r="P385" t="s">
        <v>582</v>
      </c>
      <c r="Q385">
        <v>20000</v>
      </c>
      <c r="R385" t="s">
        <v>582</v>
      </c>
      <c r="S385">
        <v>20000</v>
      </c>
      <c r="T385" s="152" t="s">
        <v>582</v>
      </c>
      <c r="U385" s="152">
        <v>3.9839999999999998E-5</v>
      </c>
      <c r="V385" s="152" t="s">
        <v>582</v>
      </c>
      <c r="W385" s="152">
        <v>4.9799999999999998E-5</v>
      </c>
      <c r="X385" s="152" t="s">
        <v>582</v>
      </c>
      <c r="Y385" s="152">
        <v>4.9799999999999998E-5</v>
      </c>
      <c r="Z385" s="147" t="s">
        <v>1254</v>
      </c>
      <c r="AA385" s="147" t="s">
        <v>1254</v>
      </c>
      <c r="AB385" t="b">
        <v>0</v>
      </c>
    </row>
    <row r="386" spans="1:28" x14ac:dyDescent="0.2">
      <c r="A386" s="110" t="s">
        <v>32</v>
      </c>
      <c r="B386" s="110" t="s">
        <v>41</v>
      </c>
      <c r="C386" s="110" t="s">
        <v>1301</v>
      </c>
      <c r="D386" s="113">
        <v>45453</v>
      </c>
      <c r="E386" s="115">
        <v>20</v>
      </c>
      <c r="F386" s="110" t="s">
        <v>50</v>
      </c>
      <c r="G386" s="110" t="s">
        <v>27</v>
      </c>
      <c r="H386" s="111" t="s">
        <v>204</v>
      </c>
      <c r="I386" s="110" t="s">
        <v>205</v>
      </c>
      <c r="J386" s="114" t="s">
        <v>206</v>
      </c>
      <c r="L386" s="114" t="s">
        <v>424</v>
      </c>
      <c r="M386" s="114" t="b">
        <f t="shared" si="7"/>
        <v>0</v>
      </c>
      <c r="N386">
        <v>1.9</v>
      </c>
      <c r="O386">
        <v>310</v>
      </c>
      <c r="P386">
        <v>15</v>
      </c>
      <c r="Q386">
        <v>97</v>
      </c>
      <c r="R386">
        <v>420</v>
      </c>
      <c r="S386">
        <v>97</v>
      </c>
      <c r="T386" s="152" t="s">
        <v>582</v>
      </c>
      <c r="U386" s="152" t="s">
        <v>582</v>
      </c>
      <c r="V386" s="152" t="s">
        <v>582</v>
      </c>
      <c r="W386" s="152" t="s">
        <v>582</v>
      </c>
      <c r="X386" s="152" t="s">
        <v>582</v>
      </c>
      <c r="Y386" s="152" t="s">
        <v>582</v>
      </c>
      <c r="Z386" s="147"/>
      <c r="AA386" s="147"/>
      <c r="AB386" t="b">
        <v>0</v>
      </c>
    </row>
    <row r="387" spans="1:28" x14ac:dyDescent="0.2">
      <c r="A387" s="110" t="s">
        <v>32</v>
      </c>
      <c r="B387" s="110" t="s">
        <v>41</v>
      </c>
      <c r="C387" s="110" t="s">
        <v>1301</v>
      </c>
      <c r="D387" s="113">
        <v>45453</v>
      </c>
      <c r="E387" s="115">
        <v>20</v>
      </c>
      <c r="F387" s="110" t="s">
        <v>50</v>
      </c>
      <c r="G387" s="110" t="s">
        <v>27</v>
      </c>
      <c r="H387" s="111" t="s">
        <v>207</v>
      </c>
      <c r="I387" s="110" t="s">
        <v>208</v>
      </c>
      <c r="J387" s="114" t="s">
        <v>206</v>
      </c>
      <c r="L387" s="114" t="s">
        <v>424</v>
      </c>
      <c r="M387" s="114" t="b">
        <f t="shared" si="7"/>
        <v>0</v>
      </c>
      <c r="N387" t="s">
        <v>582</v>
      </c>
      <c r="O387">
        <v>220000</v>
      </c>
      <c r="P387" t="s">
        <v>582</v>
      </c>
      <c r="Q387">
        <v>69000</v>
      </c>
      <c r="R387" t="s">
        <v>582</v>
      </c>
      <c r="S387">
        <v>69000</v>
      </c>
      <c r="T387" s="152" t="s">
        <v>582</v>
      </c>
      <c r="U387" s="152" t="s">
        <v>582</v>
      </c>
      <c r="V387" s="152" t="s">
        <v>582</v>
      </c>
      <c r="W387" s="152" t="s">
        <v>582</v>
      </c>
      <c r="X387" s="152" t="s">
        <v>582</v>
      </c>
      <c r="Y387" s="152" t="s">
        <v>582</v>
      </c>
      <c r="Z387" s="147" t="s">
        <v>1254</v>
      </c>
      <c r="AA387" s="147" t="s">
        <v>1254</v>
      </c>
      <c r="AB387" t="b">
        <v>0</v>
      </c>
    </row>
    <row r="388" spans="1:28" x14ac:dyDescent="0.2">
      <c r="A388" s="110" t="s">
        <v>32</v>
      </c>
      <c r="B388" s="110" t="s">
        <v>41</v>
      </c>
      <c r="C388" s="110" t="s">
        <v>1301</v>
      </c>
      <c r="D388" s="113">
        <v>45453</v>
      </c>
      <c r="E388" s="115">
        <v>20</v>
      </c>
      <c r="F388" s="110" t="s">
        <v>50</v>
      </c>
      <c r="G388" s="110" t="s">
        <v>27</v>
      </c>
      <c r="H388" s="111" t="s">
        <v>209</v>
      </c>
      <c r="I388" s="110" t="s">
        <v>208</v>
      </c>
      <c r="J388" s="114" t="s">
        <v>206</v>
      </c>
      <c r="L388" s="114" t="s">
        <v>424</v>
      </c>
      <c r="M388" s="114" t="b">
        <f t="shared" si="7"/>
        <v>0</v>
      </c>
      <c r="N388">
        <v>9000</v>
      </c>
      <c r="O388">
        <v>1100</v>
      </c>
      <c r="P388">
        <v>220000</v>
      </c>
      <c r="Q388">
        <v>350</v>
      </c>
      <c r="R388">
        <v>6200000</v>
      </c>
      <c r="S388">
        <v>350</v>
      </c>
      <c r="T388" s="152" t="s">
        <v>582</v>
      </c>
      <c r="U388" s="152" t="s">
        <v>582</v>
      </c>
      <c r="V388" s="152" t="s">
        <v>582</v>
      </c>
      <c r="W388" s="152" t="s">
        <v>582</v>
      </c>
      <c r="X388" s="152" t="s">
        <v>582</v>
      </c>
      <c r="Y388" s="152" t="s">
        <v>582</v>
      </c>
      <c r="Z388" s="147" t="s">
        <v>1254</v>
      </c>
      <c r="AA388" s="147" t="s">
        <v>1254</v>
      </c>
      <c r="AB388" t="b">
        <v>0</v>
      </c>
    </row>
    <row r="389" spans="1:28" x14ac:dyDescent="0.2">
      <c r="A389" s="110" t="s">
        <v>32</v>
      </c>
      <c r="B389" s="110" t="s">
        <v>41</v>
      </c>
      <c r="C389" s="110" t="s">
        <v>1301</v>
      </c>
      <c r="D389" s="113">
        <v>45453</v>
      </c>
      <c r="E389" s="115">
        <v>20</v>
      </c>
      <c r="F389" s="110" t="s">
        <v>50</v>
      </c>
      <c r="G389" s="110" t="s">
        <v>27</v>
      </c>
      <c r="H389" s="111" t="s">
        <v>210</v>
      </c>
      <c r="I389" s="110" t="s">
        <v>208</v>
      </c>
      <c r="J389" s="114" t="s">
        <v>206</v>
      </c>
      <c r="L389" s="114" t="s">
        <v>424</v>
      </c>
      <c r="M389" s="114" t="b">
        <f t="shared" si="7"/>
        <v>0</v>
      </c>
      <c r="N389" t="s">
        <v>582</v>
      </c>
      <c r="O389">
        <v>1700000</v>
      </c>
      <c r="P389" t="s">
        <v>582</v>
      </c>
      <c r="Q389">
        <v>530000</v>
      </c>
      <c r="R389" t="s">
        <v>582</v>
      </c>
      <c r="S389">
        <v>530000</v>
      </c>
      <c r="T389" s="152" t="s">
        <v>582</v>
      </c>
      <c r="U389" s="152" t="s">
        <v>582</v>
      </c>
      <c r="V389" s="152" t="s">
        <v>582</v>
      </c>
      <c r="W389" s="152" t="s">
        <v>582</v>
      </c>
      <c r="X389" s="152" t="s">
        <v>582</v>
      </c>
      <c r="Y389" s="152" t="s">
        <v>582</v>
      </c>
      <c r="Z389" s="147" t="s">
        <v>1254</v>
      </c>
      <c r="AA389" s="147" t="s">
        <v>1254</v>
      </c>
      <c r="AB389" t="b">
        <v>0</v>
      </c>
    </row>
    <row r="390" spans="1:28" x14ac:dyDescent="0.2">
      <c r="A390" s="110" t="s">
        <v>32</v>
      </c>
      <c r="B390" s="110" t="s">
        <v>41</v>
      </c>
      <c r="C390" s="110" t="s">
        <v>1301</v>
      </c>
      <c r="D390" s="113">
        <v>45453</v>
      </c>
      <c r="E390" s="115">
        <v>20</v>
      </c>
      <c r="F390" s="110" t="s">
        <v>50</v>
      </c>
      <c r="G390" s="110" t="s">
        <v>27</v>
      </c>
      <c r="H390" s="111" t="s">
        <v>211</v>
      </c>
      <c r="I390" s="110" t="s">
        <v>212</v>
      </c>
      <c r="J390" s="114" t="s">
        <v>206</v>
      </c>
      <c r="L390" s="114" t="s">
        <v>424</v>
      </c>
      <c r="M390" s="114" t="b">
        <f t="shared" si="7"/>
        <v>0</v>
      </c>
      <c r="N390" t="s">
        <v>582</v>
      </c>
      <c r="O390">
        <v>530</v>
      </c>
      <c r="P390" t="s">
        <v>582</v>
      </c>
      <c r="Q390">
        <v>270</v>
      </c>
      <c r="R390" t="s">
        <v>582</v>
      </c>
      <c r="S390">
        <v>740</v>
      </c>
      <c r="T390" s="152" t="s">
        <v>582</v>
      </c>
      <c r="U390" s="152" t="s">
        <v>582</v>
      </c>
      <c r="V390" s="152" t="s">
        <v>582</v>
      </c>
      <c r="W390" s="152" t="s">
        <v>582</v>
      </c>
      <c r="X390" s="152" t="s">
        <v>582</v>
      </c>
      <c r="Y390" s="152" t="s">
        <v>582</v>
      </c>
      <c r="Z390" s="147" t="s">
        <v>1254</v>
      </c>
      <c r="AA390" s="147" t="s">
        <v>1254</v>
      </c>
      <c r="AB390" t="b">
        <v>0</v>
      </c>
    </row>
    <row r="391" spans="1:28" x14ac:dyDescent="0.2">
      <c r="A391" s="110" t="s">
        <v>32</v>
      </c>
      <c r="B391" s="110" t="s">
        <v>41</v>
      </c>
      <c r="C391" s="110" t="s">
        <v>1301</v>
      </c>
      <c r="D391" s="113">
        <v>45453</v>
      </c>
      <c r="E391" s="115">
        <v>20</v>
      </c>
      <c r="F391" s="110" t="s">
        <v>50</v>
      </c>
      <c r="G391" s="110" t="s">
        <v>27</v>
      </c>
      <c r="H391" s="111" t="s">
        <v>213</v>
      </c>
      <c r="I391" s="110" t="s">
        <v>208</v>
      </c>
      <c r="J391" s="114" t="s">
        <v>206</v>
      </c>
      <c r="L391" s="114" t="s">
        <v>424</v>
      </c>
      <c r="M391" s="114" t="b">
        <f t="shared" si="7"/>
        <v>0</v>
      </c>
      <c r="N391" t="s">
        <v>582</v>
      </c>
      <c r="O391">
        <v>350</v>
      </c>
      <c r="P391" t="s">
        <v>582</v>
      </c>
      <c r="Q391">
        <v>110</v>
      </c>
      <c r="R391" t="s">
        <v>582</v>
      </c>
      <c r="S391">
        <v>110</v>
      </c>
      <c r="T391" s="152" t="s">
        <v>582</v>
      </c>
      <c r="U391" s="152" t="s">
        <v>582</v>
      </c>
      <c r="V391" s="152" t="s">
        <v>582</v>
      </c>
      <c r="W391" s="152" t="s">
        <v>582</v>
      </c>
      <c r="X391" s="152" t="s">
        <v>582</v>
      </c>
      <c r="Y391" s="152" t="s">
        <v>582</v>
      </c>
      <c r="Z391" s="147" t="s">
        <v>1254</v>
      </c>
      <c r="AA391" s="147" t="s">
        <v>1254</v>
      </c>
      <c r="AB391" t="b">
        <v>0</v>
      </c>
    </row>
    <row r="392" spans="1:28" x14ac:dyDescent="0.2">
      <c r="A392" s="110" t="s">
        <v>32</v>
      </c>
      <c r="B392" s="110" t="s">
        <v>41</v>
      </c>
      <c r="C392" s="110" t="s">
        <v>1301</v>
      </c>
      <c r="D392" s="113">
        <v>45453</v>
      </c>
      <c r="E392" s="115">
        <v>20</v>
      </c>
      <c r="F392" s="110" t="s">
        <v>50</v>
      </c>
      <c r="G392" s="110" t="s">
        <v>27</v>
      </c>
      <c r="H392" s="111" t="s">
        <v>214</v>
      </c>
      <c r="I392" s="110" t="s">
        <v>208</v>
      </c>
      <c r="J392" s="114" t="s">
        <v>206</v>
      </c>
      <c r="L392" s="114" t="s">
        <v>424</v>
      </c>
      <c r="M392" s="114" t="b">
        <f t="shared" si="7"/>
        <v>0</v>
      </c>
      <c r="N392" t="s">
        <v>582</v>
      </c>
      <c r="O392">
        <v>5800</v>
      </c>
      <c r="P392" t="s">
        <v>582</v>
      </c>
      <c r="Q392">
        <v>1800</v>
      </c>
      <c r="R392" t="s">
        <v>582</v>
      </c>
      <c r="S392">
        <v>1800</v>
      </c>
      <c r="T392" s="152" t="s">
        <v>582</v>
      </c>
      <c r="U392" s="152" t="s">
        <v>582</v>
      </c>
      <c r="V392" s="152" t="s">
        <v>582</v>
      </c>
      <c r="W392" s="152" t="s">
        <v>582</v>
      </c>
      <c r="X392" s="152" t="s">
        <v>582</v>
      </c>
      <c r="Y392" s="152" t="s">
        <v>582</v>
      </c>
      <c r="Z392" s="147" t="s">
        <v>1254</v>
      </c>
      <c r="AA392" s="147" t="s">
        <v>1254</v>
      </c>
      <c r="AB392" t="b">
        <v>0</v>
      </c>
    </row>
    <row r="393" spans="1:28" x14ac:dyDescent="0.2">
      <c r="A393" s="110" t="s">
        <v>32</v>
      </c>
      <c r="B393" s="110" t="s">
        <v>41</v>
      </c>
      <c r="C393" s="110" t="s">
        <v>1301</v>
      </c>
      <c r="D393" s="113">
        <v>45453</v>
      </c>
      <c r="E393" s="115">
        <v>20</v>
      </c>
      <c r="F393" s="110" t="s">
        <v>50</v>
      </c>
      <c r="G393" s="110" t="s">
        <v>27</v>
      </c>
      <c r="H393" s="111" t="s">
        <v>216</v>
      </c>
      <c r="I393" s="110" t="s">
        <v>56</v>
      </c>
      <c r="J393" s="114" t="s">
        <v>206</v>
      </c>
      <c r="L393" s="114" t="s">
        <v>424</v>
      </c>
      <c r="M393" s="114" t="b">
        <f t="shared" si="7"/>
        <v>0</v>
      </c>
      <c r="N393">
        <v>0.74</v>
      </c>
      <c r="O393">
        <v>11</v>
      </c>
      <c r="P393">
        <v>8.4</v>
      </c>
      <c r="Q393">
        <v>4.9000000000000004</v>
      </c>
      <c r="R393">
        <v>230</v>
      </c>
      <c r="S393">
        <v>4.9000000000000004</v>
      </c>
      <c r="T393" s="152" t="s">
        <v>582</v>
      </c>
      <c r="U393" s="152" t="s">
        <v>582</v>
      </c>
      <c r="V393" s="152" t="s">
        <v>582</v>
      </c>
      <c r="W393" s="152" t="s">
        <v>582</v>
      </c>
      <c r="X393" s="152" t="s">
        <v>582</v>
      </c>
      <c r="Y393" s="152" t="s">
        <v>582</v>
      </c>
      <c r="Z393" s="147" t="s">
        <v>1254</v>
      </c>
      <c r="AA393" s="147" t="s">
        <v>1254</v>
      </c>
      <c r="AB393" t="b">
        <v>0</v>
      </c>
    </row>
    <row r="394" spans="1:28" x14ac:dyDescent="0.2">
      <c r="A394" s="110" t="s">
        <v>32</v>
      </c>
      <c r="B394" s="110" t="s">
        <v>41</v>
      </c>
      <c r="C394" s="110" t="s">
        <v>1301</v>
      </c>
      <c r="D394" s="113">
        <v>45453</v>
      </c>
      <c r="E394" s="115">
        <v>20</v>
      </c>
      <c r="F394" s="110" t="s">
        <v>50</v>
      </c>
      <c r="G394" s="110" t="s">
        <v>27</v>
      </c>
      <c r="H394" s="111" t="s">
        <v>4</v>
      </c>
      <c r="I394" s="110" t="s">
        <v>87</v>
      </c>
      <c r="J394" s="114" t="s">
        <v>221</v>
      </c>
      <c r="K394" s="114">
        <v>0.38700000000000001</v>
      </c>
      <c r="L394" s="114" t="s">
        <v>424</v>
      </c>
      <c r="M394" s="114" t="b">
        <f t="shared" si="7"/>
        <v>0</v>
      </c>
      <c r="N394" t="s">
        <v>582</v>
      </c>
      <c r="O394">
        <v>70000</v>
      </c>
      <c r="P394" t="s">
        <v>582</v>
      </c>
      <c r="Q394">
        <v>21000</v>
      </c>
      <c r="R394" t="s">
        <v>582</v>
      </c>
      <c r="S394">
        <v>21000</v>
      </c>
      <c r="T394" s="152" t="s">
        <v>582</v>
      </c>
      <c r="U394" s="152" t="s">
        <v>582</v>
      </c>
      <c r="V394" s="152" t="s">
        <v>582</v>
      </c>
      <c r="W394" s="152" t="s">
        <v>582</v>
      </c>
      <c r="X394" s="152" t="s">
        <v>582</v>
      </c>
      <c r="Y394" s="152" t="s">
        <v>582</v>
      </c>
      <c r="Z394" s="147" t="s">
        <v>1254</v>
      </c>
      <c r="AA394" s="147" t="s">
        <v>1254</v>
      </c>
      <c r="AB394" t="b">
        <v>0</v>
      </c>
    </row>
    <row r="395" spans="1:28" x14ac:dyDescent="0.2">
      <c r="A395" s="110" t="s">
        <v>32</v>
      </c>
      <c r="B395" s="110" t="s">
        <v>41</v>
      </c>
      <c r="C395" s="110" t="s">
        <v>1301</v>
      </c>
      <c r="D395" s="113">
        <v>45453</v>
      </c>
      <c r="E395" s="115">
        <v>20</v>
      </c>
      <c r="F395" s="110" t="s">
        <v>50</v>
      </c>
      <c r="G395" s="110" t="s">
        <v>27</v>
      </c>
      <c r="H395" s="111" t="s">
        <v>223</v>
      </c>
      <c r="I395" s="110" t="s">
        <v>87</v>
      </c>
      <c r="J395" s="114" t="s">
        <v>228</v>
      </c>
      <c r="K395" s="114">
        <v>0.248</v>
      </c>
      <c r="L395" s="114" t="s">
        <v>424</v>
      </c>
      <c r="M395" s="114" t="b">
        <f t="shared" si="7"/>
        <v>0</v>
      </c>
      <c r="N395" t="s">
        <v>582</v>
      </c>
      <c r="O395">
        <v>350000</v>
      </c>
      <c r="P395" t="s">
        <v>582</v>
      </c>
      <c r="Q395">
        <v>110000</v>
      </c>
      <c r="R395" t="s">
        <v>582</v>
      </c>
      <c r="S395">
        <v>110000</v>
      </c>
      <c r="T395" s="152" t="s">
        <v>582</v>
      </c>
      <c r="U395" s="152" t="s">
        <v>582</v>
      </c>
      <c r="V395" s="152" t="s">
        <v>582</v>
      </c>
      <c r="W395" s="152" t="s">
        <v>582</v>
      </c>
      <c r="X395" s="152" t="s">
        <v>582</v>
      </c>
      <c r="Y395" s="152" t="s">
        <v>582</v>
      </c>
      <c r="Z395" s="147" t="s">
        <v>1254</v>
      </c>
      <c r="AA395" s="147" t="s">
        <v>1254</v>
      </c>
      <c r="AB395" t="b">
        <v>0</v>
      </c>
    </row>
    <row r="396" spans="1:28" x14ac:dyDescent="0.2">
      <c r="A396" s="110" t="s">
        <v>32</v>
      </c>
      <c r="B396" s="110" t="s">
        <v>41</v>
      </c>
      <c r="C396" s="110" t="s">
        <v>1301</v>
      </c>
      <c r="D396" s="113">
        <v>45453</v>
      </c>
      <c r="E396" s="115">
        <v>20</v>
      </c>
      <c r="F396" s="110" t="s">
        <v>50</v>
      </c>
      <c r="G396" s="110" t="s">
        <v>27</v>
      </c>
      <c r="H396" s="111" t="s">
        <v>231</v>
      </c>
      <c r="I396" s="110" t="s">
        <v>56</v>
      </c>
      <c r="J396" s="114">
        <v>0.115</v>
      </c>
      <c r="K396" s="114">
        <v>0.115</v>
      </c>
      <c r="L396" s="114" t="s">
        <v>424</v>
      </c>
      <c r="M396" s="114" t="b">
        <f t="shared" si="7"/>
        <v>1</v>
      </c>
      <c r="N396">
        <v>21</v>
      </c>
      <c r="O396" t="s">
        <v>582</v>
      </c>
      <c r="P396">
        <v>170</v>
      </c>
      <c r="Q396" t="s">
        <v>582</v>
      </c>
      <c r="R396">
        <v>4800</v>
      </c>
      <c r="S396" t="s">
        <v>582</v>
      </c>
      <c r="T396" s="152">
        <v>5.4761904761904765E-3</v>
      </c>
      <c r="U396" s="152" t="s">
        <v>582</v>
      </c>
      <c r="V396" s="152">
        <v>6.7647058823529411E-4</v>
      </c>
      <c r="W396" s="152" t="s">
        <v>582</v>
      </c>
      <c r="X396" s="152">
        <v>2.3958333333333334E-5</v>
      </c>
      <c r="Y396" s="152" t="s">
        <v>582</v>
      </c>
      <c r="Z396" s="147" t="s">
        <v>1254</v>
      </c>
      <c r="AA396" s="147" t="s">
        <v>1254</v>
      </c>
      <c r="AB396" t="b">
        <v>0</v>
      </c>
    </row>
    <row r="397" spans="1:28" x14ac:dyDescent="0.2">
      <c r="A397" s="110" t="s">
        <v>32</v>
      </c>
      <c r="B397" s="110" t="s">
        <v>41</v>
      </c>
      <c r="C397" s="110" t="s">
        <v>1301</v>
      </c>
      <c r="D397" s="113">
        <v>45453</v>
      </c>
      <c r="E397" s="115">
        <v>20</v>
      </c>
      <c r="F397" s="110" t="s">
        <v>50</v>
      </c>
      <c r="G397" s="110" t="s">
        <v>27</v>
      </c>
      <c r="H397" s="111" t="s">
        <v>234</v>
      </c>
      <c r="I397" s="110" t="s">
        <v>205</v>
      </c>
      <c r="J397" s="114" t="s">
        <v>237</v>
      </c>
      <c r="K397" s="114">
        <v>0.108</v>
      </c>
      <c r="L397" s="114" t="s">
        <v>424</v>
      </c>
      <c r="M397" s="114" t="b">
        <f t="shared" si="7"/>
        <v>0</v>
      </c>
      <c r="N397">
        <v>2.1</v>
      </c>
      <c r="O397">
        <v>220</v>
      </c>
      <c r="P397">
        <v>17</v>
      </c>
      <c r="Q397">
        <v>74</v>
      </c>
      <c r="R397">
        <v>490</v>
      </c>
      <c r="S397">
        <v>74</v>
      </c>
      <c r="T397" s="152" t="s">
        <v>582</v>
      </c>
      <c r="U397" s="152" t="s">
        <v>582</v>
      </c>
      <c r="V397" s="152" t="s">
        <v>582</v>
      </c>
      <c r="W397" s="152" t="s">
        <v>582</v>
      </c>
      <c r="X397" s="152" t="s">
        <v>582</v>
      </c>
      <c r="Y397" s="152" t="s">
        <v>582</v>
      </c>
      <c r="Z397" s="147" t="s">
        <v>1254</v>
      </c>
      <c r="AA397" s="147" t="s">
        <v>1254</v>
      </c>
      <c r="AB397" t="b">
        <v>0</v>
      </c>
    </row>
    <row r="398" spans="1:28" x14ac:dyDescent="0.2">
      <c r="A398" s="110" t="s">
        <v>32</v>
      </c>
      <c r="B398" s="110" t="s">
        <v>41</v>
      </c>
      <c r="C398" s="110" t="s">
        <v>1301</v>
      </c>
      <c r="D398" s="113">
        <v>45453</v>
      </c>
      <c r="E398" s="115">
        <v>20</v>
      </c>
      <c r="F398" s="110" t="s">
        <v>50</v>
      </c>
      <c r="G398" s="110" t="s">
        <v>27</v>
      </c>
      <c r="H398" s="111" t="s">
        <v>238</v>
      </c>
      <c r="I398" s="110" t="s">
        <v>205</v>
      </c>
      <c r="J398" s="114" t="s">
        <v>237</v>
      </c>
      <c r="K398" s="114">
        <v>0.108</v>
      </c>
      <c r="L398" s="114" t="s">
        <v>424</v>
      </c>
      <c r="M398" s="114" t="b">
        <f t="shared" si="7"/>
        <v>0</v>
      </c>
      <c r="N398">
        <v>21</v>
      </c>
      <c r="O398" t="s">
        <v>582</v>
      </c>
      <c r="P398">
        <v>170</v>
      </c>
      <c r="Q398" t="s">
        <v>582</v>
      </c>
      <c r="R398">
        <v>4900</v>
      </c>
      <c r="S398" t="s">
        <v>582</v>
      </c>
      <c r="T398" s="152" t="s">
        <v>582</v>
      </c>
      <c r="U398" s="152" t="s">
        <v>582</v>
      </c>
      <c r="V398" s="152" t="s">
        <v>582</v>
      </c>
      <c r="W398" s="152" t="s">
        <v>582</v>
      </c>
      <c r="X398" s="152" t="s">
        <v>582</v>
      </c>
      <c r="Y398" s="152" t="s">
        <v>582</v>
      </c>
      <c r="Z398" s="147" t="s">
        <v>1254</v>
      </c>
      <c r="AA398" s="147" t="s">
        <v>1254</v>
      </c>
      <c r="AB398" t="b">
        <v>0</v>
      </c>
    </row>
    <row r="399" spans="1:28" x14ac:dyDescent="0.2">
      <c r="A399" s="110" t="s">
        <v>32</v>
      </c>
      <c r="B399" s="110" t="s">
        <v>41</v>
      </c>
      <c r="C399" s="110" t="s">
        <v>1301</v>
      </c>
      <c r="D399" s="113">
        <v>45453</v>
      </c>
      <c r="E399" s="115">
        <v>20</v>
      </c>
      <c r="F399" s="110" t="s">
        <v>50</v>
      </c>
      <c r="G399" s="110" t="s">
        <v>27</v>
      </c>
      <c r="H399" s="111" t="s">
        <v>242</v>
      </c>
      <c r="I399" s="110" t="s">
        <v>205</v>
      </c>
      <c r="J399" s="114" t="s">
        <v>237</v>
      </c>
      <c r="K399" s="114">
        <v>0.108</v>
      </c>
      <c r="L399" s="114" t="s">
        <v>424</v>
      </c>
      <c r="M399" s="114" t="b">
        <f t="shared" si="7"/>
        <v>0</v>
      </c>
      <c r="N399">
        <v>210</v>
      </c>
      <c r="O399" t="s">
        <v>582</v>
      </c>
      <c r="P399">
        <v>1700</v>
      </c>
      <c r="Q399" t="s">
        <v>582</v>
      </c>
      <c r="R399">
        <v>49000</v>
      </c>
      <c r="S399" t="s">
        <v>582</v>
      </c>
      <c r="T399" s="152" t="s">
        <v>582</v>
      </c>
      <c r="U399" s="152" t="s">
        <v>582</v>
      </c>
      <c r="V399" s="152" t="s">
        <v>582</v>
      </c>
      <c r="W399" s="152" t="s">
        <v>582</v>
      </c>
      <c r="X399" s="152" t="s">
        <v>582</v>
      </c>
      <c r="Y399" s="152" t="s">
        <v>582</v>
      </c>
      <c r="Z399" s="147" t="s">
        <v>1254</v>
      </c>
      <c r="AA399" s="147" t="s">
        <v>1254</v>
      </c>
      <c r="AB399" t="b">
        <v>0</v>
      </c>
    </row>
    <row r="400" spans="1:28" x14ac:dyDescent="0.2">
      <c r="A400" s="110" t="s">
        <v>32</v>
      </c>
      <c r="B400" s="110" t="s">
        <v>41</v>
      </c>
      <c r="C400" s="110" t="s">
        <v>1301</v>
      </c>
      <c r="D400" s="113">
        <v>45453</v>
      </c>
      <c r="E400" s="115">
        <v>20</v>
      </c>
      <c r="F400" s="110" t="s">
        <v>50</v>
      </c>
      <c r="G400" s="110" t="s">
        <v>27</v>
      </c>
      <c r="H400" s="111" t="s">
        <v>8</v>
      </c>
      <c r="I400" s="110" t="s">
        <v>205</v>
      </c>
      <c r="J400" s="114">
        <v>0.21099999999999999</v>
      </c>
      <c r="K400" s="114">
        <v>0.21099999999999999</v>
      </c>
      <c r="L400" s="114" t="s">
        <v>424</v>
      </c>
      <c r="M400" s="114" t="b">
        <f t="shared" si="7"/>
        <v>1</v>
      </c>
      <c r="N400">
        <v>290</v>
      </c>
      <c r="O400" t="s">
        <v>582</v>
      </c>
      <c r="P400">
        <v>2400</v>
      </c>
      <c r="Q400" t="s">
        <v>582</v>
      </c>
      <c r="R400">
        <v>67000</v>
      </c>
      <c r="S400" t="s">
        <v>582</v>
      </c>
      <c r="T400" s="152">
        <v>7.2758620689655166E-4</v>
      </c>
      <c r="U400" s="152" t="s">
        <v>582</v>
      </c>
      <c r="V400" s="152">
        <v>8.7916666666666658E-5</v>
      </c>
      <c r="W400" s="152" t="s">
        <v>582</v>
      </c>
      <c r="X400" s="152">
        <v>3.1492537313432834E-6</v>
      </c>
      <c r="Y400" s="152" t="s">
        <v>582</v>
      </c>
      <c r="Z400" s="147" t="s">
        <v>1254</v>
      </c>
      <c r="AA400" s="147" t="s">
        <v>1254</v>
      </c>
      <c r="AB400" t="b">
        <v>0</v>
      </c>
    </row>
    <row r="401" spans="1:28" x14ac:dyDescent="0.2">
      <c r="A401" s="110" t="s">
        <v>32</v>
      </c>
      <c r="B401" s="110" t="s">
        <v>41</v>
      </c>
      <c r="C401" s="110" t="s">
        <v>1301</v>
      </c>
      <c r="D401" s="113">
        <v>45453</v>
      </c>
      <c r="E401" s="115">
        <v>20</v>
      </c>
      <c r="F401" s="110" t="s">
        <v>50</v>
      </c>
      <c r="G401" s="110" t="s">
        <v>27</v>
      </c>
      <c r="H401" s="111" t="s">
        <v>249</v>
      </c>
      <c r="I401" s="110" t="s">
        <v>205</v>
      </c>
      <c r="J401" s="114" t="s">
        <v>237</v>
      </c>
      <c r="K401" s="114">
        <v>0.108</v>
      </c>
      <c r="L401" s="114" t="s">
        <v>424</v>
      </c>
      <c r="M401" s="114" t="b">
        <f t="shared" si="7"/>
        <v>0</v>
      </c>
      <c r="N401">
        <v>2.1</v>
      </c>
      <c r="O401" t="s">
        <v>582</v>
      </c>
      <c r="P401">
        <v>17</v>
      </c>
      <c r="Q401" t="s">
        <v>582</v>
      </c>
      <c r="R401">
        <v>490</v>
      </c>
      <c r="S401" t="s">
        <v>582</v>
      </c>
      <c r="T401" s="152" t="s">
        <v>582</v>
      </c>
      <c r="U401" s="152" t="s">
        <v>582</v>
      </c>
      <c r="V401" s="152" t="s">
        <v>582</v>
      </c>
      <c r="W401" s="152" t="s">
        <v>582</v>
      </c>
      <c r="X401" s="152" t="s">
        <v>582</v>
      </c>
      <c r="Y401" s="152" t="s">
        <v>582</v>
      </c>
      <c r="Z401" s="147" t="s">
        <v>1254</v>
      </c>
      <c r="AA401" s="147" t="s">
        <v>1254</v>
      </c>
      <c r="AB401" t="b">
        <v>0</v>
      </c>
    </row>
    <row r="402" spans="1:28" x14ac:dyDescent="0.2">
      <c r="A402" s="110" t="s">
        <v>32</v>
      </c>
      <c r="B402" s="110" t="s">
        <v>41</v>
      </c>
      <c r="C402" s="110" t="s">
        <v>1301</v>
      </c>
      <c r="D402" s="113">
        <v>45453</v>
      </c>
      <c r="E402" s="115">
        <v>20</v>
      </c>
      <c r="F402" s="110" t="s">
        <v>50</v>
      </c>
      <c r="G402" s="110" t="s">
        <v>27</v>
      </c>
      <c r="H402" s="111" t="s">
        <v>10</v>
      </c>
      <c r="I402" s="110" t="s">
        <v>208</v>
      </c>
      <c r="J402" s="114">
        <v>0.42399999999999999</v>
      </c>
      <c r="K402" s="114">
        <v>0.42399999999999999</v>
      </c>
      <c r="L402" s="114" t="s">
        <v>424</v>
      </c>
      <c r="M402" s="114" t="b">
        <f t="shared" si="7"/>
        <v>1</v>
      </c>
      <c r="N402" t="s">
        <v>582</v>
      </c>
      <c r="O402">
        <v>30000</v>
      </c>
      <c r="P402" t="s">
        <v>582</v>
      </c>
      <c r="Q402">
        <v>10000</v>
      </c>
      <c r="R402" t="s">
        <v>582</v>
      </c>
      <c r="S402">
        <v>10000</v>
      </c>
      <c r="T402" s="152" t="s">
        <v>582</v>
      </c>
      <c r="U402" s="152">
        <v>1.4133333333333332E-5</v>
      </c>
      <c r="V402" s="152" t="s">
        <v>582</v>
      </c>
      <c r="W402" s="152">
        <v>4.2400000000000001E-5</v>
      </c>
      <c r="X402" s="152" t="s">
        <v>582</v>
      </c>
      <c r="Y402" s="152">
        <v>4.2400000000000001E-5</v>
      </c>
      <c r="Z402" s="147" t="s">
        <v>1254</v>
      </c>
      <c r="AA402" s="147" t="s">
        <v>1254</v>
      </c>
      <c r="AB402" t="b">
        <v>0</v>
      </c>
    </row>
    <row r="403" spans="1:28" x14ac:dyDescent="0.2">
      <c r="A403" s="110" t="s">
        <v>32</v>
      </c>
      <c r="B403" s="110" t="s">
        <v>41</v>
      </c>
      <c r="C403" s="110" t="s">
        <v>1301</v>
      </c>
      <c r="D403" s="113">
        <v>45453</v>
      </c>
      <c r="E403" s="115">
        <v>20</v>
      </c>
      <c r="F403" s="110" t="s">
        <v>50</v>
      </c>
      <c r="G403" s="110" t="s">
        <v>27</v>
      </c>
      <c r="H403" s="111" t="s">
        <v>12</v>
      </c>
      <c r="I403" s="110" t="s">
        <v>87</v>
      </c>
      <c r="J403" s="114">
        <v>0.995</v>
      </c>
      <c r="K403" s="114">
        <v>0.995</v>
      </c>
      <c r="L403" s="114" t="s">
        <v>424</v>
      </c>
      <c r="M403" s="114" t="b">
        <f t="shared" si="7"/>
        <v>1</v>
      </c>
      <c r="N403" t="s">
        <v>582</v>
      </c>
      <c r="O403">
        <v>47000</v>
      </c>
      <c r="P403" t="s">
        <v>582</v>
      </c>
      <c r="Q403">
        <v>14000</v>
      </c>
      <c r="R403" t="s">
        <v>582</v>
      </c>
      <c r="S403">
        <v>14000</v>
      </c>
      <c r="T403" s="152" t="s">
        <v>582</v>
      </c>
      <c r="U403" s="152">
        <v>2.1170212765957446E-5</v>
      </c>
      <c r="V403" s="152" t="s">
        <v>582</v>
      </c>
      <c r="W403" s="152">
        <v>7.1071428571428574E-5</v>
      </c>
      <c r="X403" s="152" t="s">
        <v>582</v>
      </c>
      <c r="Y403" s="152">
        <v>7.1071428571428574E-5</v>
      </c>
      <c r="Z403" s="147" t="s">
        <v>1254</v>
      </c>
      <c r="AA403" s="147" t="s">
        <v>1254</v>
      </c>
      <c r="AB403" t="b">
        <v>0</v>
      </c>
    </row>
    <row r="404" spans="1:28" x14ac:dyDescent="0.2">
      <c r="A404" s="110" t="s">
        <v>32</v>
      </c>
      <c r="B404" s="110" t="s">
        <v>41</v>
      </c>
      <c r="C404" s="110" t="s">
        <v>1301</v>
      </c>
      <c r="D404" s="113">
        <v>45453</v>
      </c>
      <c r="E404" s="115">
        <v>20</v>
      </c>
      <c r="F404" s="110" t="s">
        <v>50</v>
      </c>
      <c r="G404" s="110" t="s">
        <v>27</v>
      </c>
      <c r="H404" s="111" t="s">
        <v>256</v>
      </c>
      <c r="I404" s="110" t="s">
        <v>205</v>
      </c>
      <c r="J404" s="114" t="s">
        <v>237</v>
      </c>
      <c r="K404" s="114">
        <v>0.108</v>
      </c>
      <c r="L404" s="114" t="s">
        <v>424</v>
      </c>
      <c r="M404" s="114" t="b">
        <f t="shared" si="7"/>
        <v>0</v>
      </c>
      <c r="N404">
        <v>2.9</v>
      </c>
      <c r="O404" t="s">
        <v>582</v>
      </c>
      <c r="P404">
        <v>24</v>
      </c>
      <c r="Q404" t="s">
        <v>582</v>
      </c>
      <c r="R404">
        <v>670</v>
      </c>
      <c r="S404" t="s">
        <v>582</v>
      </c>
      <c r="T404" s="152" t="s">
        <v>582</v>
      </c>
      <c r="U404" s="152" t="s">
        <v>582</v>
      </c>
      <c r="V404" s="152" t="s">
        <v>582</v>
      </c>
      <c r="W404" s="152" t="s">
        <v>582</v>
      </c>
      <c r="X404" s="152" t="s">
        <v>582</v>
      </c>
      <c r="Y404" s="152" t="s">
        <v>582</v>
      </c>
      <c r="Z404" s="147" t="s">
        <v>1254</v>
      </c>
      <c r="AA404" s="147" t="s">
        <v>1254</v>
      </c>
      <c r="AB404" t="b">
        <v>0</v>
      </c>
    </row>
    <row r="405" spans="1:28" x14ac:dyDescent="0.2">
      <c r="A405" s="110" t="s">
        <v>32</v>
      </c>
      <c r="B405" s="110" t="s">
        <v>41</v>
      </c>
      <c r="C405" s="110" t="s">
        <v>1301</v>
      </c>
      <c r="D405" s="113">
        <v>45453</v>
      </c>
      <c r="E405" s="115">
        <v>20</v>
      </c>
      <c r="F405" s="110" t="s">
        <v>50</v>
      </c>
      <c r="G405" s="110" t="s">
        <v>27</v>
      </c>
      <c r="H405" s="111" t="s">
        <v>13</v>
      </c>
      <c r="I405" s="110" t="s">
        <v>87</v>
      </c>
      <c r="J405" s="114">
        <v>0.57599999999999996</v>
      </c>
      <c r="K405" s="114">
        <v>0.57599999999999996</v>
      </c>
      <c r="L405" s="114" t="s">
        <v>424</v>
      </c>
      <c r="M405" s="114" t="b">
        <f t="shared" si="7"/>
        <v>1</v>
      </c>
      <c r="N405" t="s">
        <v>582</v>
      </c>
      <c r="O405">
        <v>23000</v>
      </c>
      <c r="P405" t="s">
        <v>582</v>
      </c>
      <c r="Q405">
        <v>7500</v>
      </c>
      <c r="R405" t="s">
        <v>582</v>
      </c>
      <c r="S405">
        <v>7500</v>
      </c>
      <c r="T405" s="152" t="s">
        <v>582</v>
      </c>
      <c r="U405" s="152">
        <v>2.5043478260869564E-5</v>
      </c>
      <c r="V405" s="152" t="s">
        <v>582</v>
      </c>
      <c r="W405" s="152">
        <v>7.6799999999999997E-5</v>
      </c>
      <c r="X405" s="152" t="s">
        <v>582</v>
      </c>
      <c r="Y405" s="152">
        <v>7.6799999999999997E-5</v>
      </c>
      <c r="Z405" s="147" t="s">
        <v>1254</v>
      </c>
      <c r="AA405" s="147" t="s">
        <v>1254</v>
      </c>
      <c r="AB405" t="b">
        <v>0</v>
      </c>
    </row>
    <row r="406" spans="1:28" x14ac:dyDescent="0.2">
      <c r="A406" s="110" t="s">
        <v>32</v>
      </c>
      <c r="B406" s="110" t="s">
        <v>41</v>
      </c>
      <c r="C406" s="110" t="s">
        <v>1301</v>
      </c>
      <c r="D406" s="113">
        <v>45453</v>
      </c>
      <c r="E406" s="115">
        <v>20</v>
      </c>
      <c r="F406" s="110" t="s">
        <v>50</v>
      </c>
      <c r="G406" s="110" t="s">
        <v>27</v>
      </c>
      <c r="H406" s="111" t="s">
        <v>260</v>
      </c>
      <c r="I406" s="110" t="s">
        <v>87</v>
      </c>
      <c r="J406" s="114" t="s">
        <v>79</v>
      </c>
      <c r="K406" s="114">
        <v>6.6000000000000003E-2</v>
      </c>
      <c r="L406" s="114" t="s">
        <v>424</v>
      </c>
      <c r="M406" s="114" t="b">
        <f t="shared" si="7"/>
        <v>0</v>
      </c>
      <c r="N406" t="s">
        <v>582</v>
      </c>
      <c r="O406">
        <v>130000</v>
      </c>
      <c r="P406" t="s">
        <v>582</v>
      </c>
      <c r="Q406">
        <v>56000</v>
      </c>
      <c r="R406" t="s">
        <v>582</v>
      </c>
      <c r="S406">
        <v>56000</v>
      </c>
      <c r="T406" s="152" t="s">
        <v>582</v>
      </c>
      <c r="U406" s="152" t="s">
        <v>582</v>
      </c>
      <c r="V406" s="152" t="s">
        <v>582</v>
      </c>
      <c r="W406" s="152" t="s">
        <v>582</v>
      </c>
      <c r="X406" s="152" t="s">
        <v>582</v>
      </c>
      <c r="Y406" s="152" t="s">
        <v>582</v>
      </c>
      <c r="Z406" s="147" t="s">
        <v>1254</v>
      </c>
      <c r="AA406" s="147" t="s">
        <v>1254</v>
      </c>
      <c r="AB406" t="b">
        <v>0</v>
      </c>
    </row>
    <row r="407" spans="1:28" x14ac:dyDescent="0.2">
      <c r="A407" s="110" t="s">
        <v>32</v>
      </c>
      <c r="B407" s="110" t="s">
        <v>41</v>
      </c>
      <c r="C407" s="110" t="s">
        <v>1301</v>
      </c>
      <c r="D407" s="113">
        <v>45453</v>
      </c>
      <c r="E407" s="115">
        <v>20</v>
      </c>
      <c r="F407" s="110" t="s">
        <v>50</v>
      </c>
      <c r="G407" s="110" t="s">
        <v>27</v>
      </c>
      <c r="H407" s="111" t="s">
        <v>265</v>
      </c>
      <c r="I407" s="110" t="s">
        <v>87</v>
      </c>
      <c r="J407" s="114">
        <v>303</v>
      </c>
      <c r="K407" s="114">
        <v>303</v>
      </c>
      <c r="L407" s="114" t="s">
        <v>424</v>
      </c>
      <c r="M407" s="114" t="b">
        <f t="shared" si="7"/>
        <v>1</v>
      </c>
      <c r="N407" t="s">
        <v>582</v>
      </c>
      <c r="O407">
        <v>20000</v>
      </c>
      <c r="P407" t="s">
        <v>582</v>
      </c>
      <c r="Q407">
        <v>9700</v>
      </c>
      <c r="R407" t="s">
        <v>582</v>
      </c>
      <c r="S407" t="s">
        <v>582</v>
      </c>
      <c r="T407" s="152" t="s">
        <v>582</v>
      </c>
      <c r="U407" s="152">
        <v>1.515E-2</v>
      </c>
      <c r="V407" s="152" t="s">
        <v>582</v>
      </c>
      <c r="W407" s="152">
        <v>3.1237113402061856E-2</v>
      </c>
      <c r="X407" s="152" t="s">
        <v>582</v>
      </c>
      <c r="Y407" s="152" t="s">
        <v>582</v>
      </c>
      <c r="Z407" s="147" t="s">
        <v>1254</v>
      </c>
      <c r="AA407" s="147" t="s">
        <v>1254</v>
      </c>
      <c r="AB407" t="b">
        <v>0</v>
      </c>
    </row>
    <row r="408" spans="1:28" x14ac:dyDescent="0.2">
      <c r="A408" s="110" t="s">
        <v>32</v>
      </c>
      <c r="B408" s="110" t="s">
        <v>41</v>
      </c>
      <c r="C408" s="110" t="s">
        <v>1301</v>
      </c>
      <c r="D408" s="113">
        <v>45453</v>
      </c>
      <c r="E408" s="115">
        <v>20</v>
      </c>
      <c r="F408" s="110" t="s">
        <v>50</v>
      </c>
      <c r="G408" s="110" t="s">
        <v>27</v>
      </c>
      <c r="H408" s="111" t="s">
        <v>270</v>
      </c>
      <c r="I408" s="110" t="s">
        <v>87</v>
      </c>
      <c r="J408" s="114" t="s">
        <v>276</v>
      </c>
      <c r="K408" s="114">
        <v>458</v>
      </c>
      <c r="L408" s="114" t="s">
        <v>424</v>
      </c>
      <c r="M408" s="114" t="b">
        <f t="shared" si="7"/>
        <v>0</v>
      </c>
      <c r="N408" t="s">
        <v>582</v>
      </c>
      <c r="O408">
        <v>14000</v>
      </c>
      <c r="P408" t="s">
        <v>582</v>
      </c>
      <c r="Q408">
        <v>4600</v>
      </c>
      <c r="R408" t="s">
        <v>582</v>
      </c>
      <c r="S408" t="s">
        <v>582</v>
      </c>
      <c r="T408" s="152" t="s">
        <v>582</v>
      </c>
      <c r="U408" s="152" t="s">
        <v>582</v>
      </c>
      <c r="V408" s="152" t="s">
        <v>582</v>
      </c>
      <c r="W408" s="152" t="s">
        <v>582</v>
      </c>
      <c r="X408" s="152" t="s">
        <v>582</v>
      </c>
      <c r="Y408" s="152" t="s">
        <v>582</v>
      </c>
      <c r="Z408" s="147" t="s">
        <v>1254</v>
      </c>
      <c r="AA408" s="147" t="s">
        <v>1254</v>
      </c>
      <c r="AB408" t="b">
        <v>0</v>
      </c>
    </row>
    <row r="409" spans="1:28" x14ac:dyDescent="0.2">
      <c r="A409" s="110" t="s">
        <v>32</v>
      </c>
      <c r="B409" s="110" t="s">
        <v>41</v>
      </c>
      <c r="C409" s="110" t="s">
        <v>1301</v>
      </c>
      <c r="D409" s="113">
        <v>45453</v>
      </c>
      <c r="E409" s="115">
        <v>20</v>
      </c>
      <c r="F409" s="110" t="s">
        <v>50</v>
      </c>
      <c r="G409" s="110" t="s">
        <v>27</v>
      </c>
      <c r="H409" s="111" t="s">
        <v>279</v>
      </c>
      <c r="I409" s="110" t="s">
        <v>208</v>
      </c>
      <c r="J409" s="114">
        <v>17900</v>
      </c>
      <c r="K409" s="114">
        <v>17900</v>
      </c>
      <c r="L409" s="114" t="s">
        <v>424</v>
      </c>
      <c r="M409" s="114" t="b">
        <f t="shared" si="7"/>
        <v>1</v>
      </c>
      <c r="N409" t="s">
        <v>582</v>
      </c>
      <c r="O409">
        <v>14000</v>
      </c>
      <c r="P409" t="s">
        <v>582</v>
      </c>
      <c r="Q409">
        <v>4600</v>
      </c>
      <c r="R409" t="s">
        <v>582</v>
      </c>
      <c r="S409" t="s">
        <v>582</v>
      </c>
      <c r="T409" s="152" t="s">
        <v>582</v>
      </c>
      <c r="U409" s="152">
        <v>1.2785714285714285</v>
      </c>
      <c r="V409" s="152" t="s">
        <v>582</v>
      </c>
      <c r="W409" s="152">
        <v>3.8913043478260869</v>
      </c>
      <c r="X409" s="152" t="s">
        <v>582</v>
      </c>
      <c r="Y409" s="152" t="s">
        <v>582</v>
      </c>
      <c r="Z409" s="147" t="s">
        <v>1254</v>
      </c>
      <c r="AA409" s="147" t="s">
        <v>1254</v>
      </c>
      <c r="AB409" t="b">
        <v>1</v>
      </c>
    </row>
    <row r="410" spans="1:28" x14ac:dyDescent="0.2">
      <c r="A410" s="110" t="s">
        <v>33</v>
      </c>
      <c r="B410" s="110" t="s">
        <v>42</v>
      </c>
      <c r="C410" s="110" t="s">
        <v>1301</v>
      </c>
      <c r="D410" s="113">
        <v>45453</v>
      </c>
      <c r="E410" s="115">
        <v>15</v>
      </c>
      <c r="F410" s="110" t="s">
        <v>50</v>
      </c>
      <c r="G410" s="110" t="s">
        <v>28</v>
      </c>
      <c r="H410" s="111" t="s">
        <v>55</v>
      </c>
      <c r="I410" s="110" t="s">
        <v>56</v>
      </c>
      <c r="J410" s="114" t="s">
        <v>64</v>
      </c>
      <c r="K410" s="114">
        <v>0.115</v>
      </c>
      <c r="L410" s="114" t="s">
        <v>424</v>
      </c>
      <c r="M410" s="114" t="b">
        <f t="shared" si="7"/>
        <v>0</v>
      </c>
      <c r="N410">
        <v>4</v>
      </c>
      <c r="O410">
        <v>550</v>
      </c>
      <c r="P410">
        <v>40</v>
      </c>
      <c r="Q410">
        <v>540</v>
      </c>
      <c r="R410">
        <v>1100</v>
      </c>
      <c r="S410">
        <v>540</v>
      </c>
      <c r="T410" s="152" t="s">
        <v>582</v>
      </c>
      <c r="U410" s="152" t="s">
        <v>582</v>
      </c>
      <c r="V410" s="152" t="s">
        <v>582</v>
      </c>
      <c r="W410" s="152" t="s">
        <v>582</v>
      </c>
      <c r="X410" s="152" t="s">
        <v>582</v>
      </c>
      <c r="Y410" s="152" t="s">
        <v>582</v>
      </c>
      <c r="Z410" s="147" t="s">
        <v>1254</v>
      </c>
      <c r="AA410" s="147"/>
      <c r="AB410" t="b">
        <v>0</v>
      </c>
    </row>
    <row r="411" spans="1:28" x14ac:dyDescent="0.2">
      <c r="A411" s="110" t="s">
        <v>33</v>
      </c>
      <c r="B411" s="110" t="s">
        <v>42</v>
      </c>
      <c r="C411" s="110" t="s">
        <v>1301</v>
      </c>
      <c r="D411" s="113">
        <v>45453</v>
      </c>
      <c r="E411" s="115">
        <v>15</v>
      </c>
      <c r="F411" s="110" t="s">
        <v>50</v>
      </c>
      <c r="G411" s="110" t="s">
        <v>28</v>
      </c>
      <c r="H411" s="111" t="s">
        <v>0</v>
      </c>
      <c r="I411" s="110" t="s">
        <v>56</v>
      </c>
      <c r="J411" s="114" t="s">
        <v>71</v>
      </c>
      <c r="K411" s="114">
        <v>1.15E-2</v>
      </c>
      <c r="L411" s="114" t="s">
        <v>424</v>
      </c>
      <c r="M411" s="114" t="b">
        <f t="shared" si="7"/>
        <v>0</v>
      </c>
      <c r="N411">
        <v>37</v>
      </c>
      <c r="O411">
        <v>3000</v>
      </c>
      <c r="P411">
        <v>380</v>
      </c>
      <c r="Q411">
        <v>1200</v>
      </c>
      <c r="R411">
        <v>11000</v>
      </c>
      <c r="S411">
        <v>1200</v>
      </c>
      <c r="T411" s="152" t="s">
        <v>582</v>
      </c>
      <c r="U411" s="152" t="s">
        <v>582</v>
      </c>
      <c r="V411" s="152" t="s">
        <v>582</v>
      </c>
      <c r="W411" s="152" t="s">
        <v>582</v>
      </c>
      <c r="X411" s="152" t="s">
        <v>582</v>
      </c>
      <c r="Y411" s="152" t="s">
        <v>582</v>
      </c>
      <c r="Z411" s="147" t="s">
        <v>1254</v>
      </c>
      <c r="AA411" s="147"/>
      <c r="AB411" t="b">
        <v>0</v>
      </c>
    </row>
    <row r="412" spans="1:28" x14ac:dyDescent="0.2">
      <c r="A412" s="110" t="s">
        <v>33</v>
      </c>
      <c r="B412" s="110" t="s">
        <v>42</v>
      </c>
      <c r="C412" s="110" t="s">
        <v>1301</v>
      </c>
      <c r="D412" s="113">
        <v>45453</v>
      </c>
      <c r="E412" s="115">
        <v>15</v>
      </c>
      <c r="F412" s="110" t="s">
        <v>50</v>
      </c>
      <c r="G412" s="110" t="s">
        <v>28</v>
      </c>
      <c r="H412" s="111" t="s">
        <v>72</v>
      </c>
      <c r="I412" s="110" t="s">
        <v>56</v>
      </c>
      <c r="J412" s="114" t="s">
        <v>80</v>
      </c>
      <c r="K412" s="114">
        <v>5.7599999999999998E-2</v>
      </c>
      <c r="L412" s="114" t="s">
        <v>424</v>
      </c>
      <c r="M412" s="114" t="b">
        <f t="shared" si="7"/>
        <v>0</v>
      </c>
      <c r="N412">
        <v>15</v>
      </c>
      <c r="O412">
        <v>23000</v>
      </c>
      <c r="P412">
        <v>230</v>
      </c>
      <c r="Q412">
        <v>7100</v>
      </c>
      <c r="R412">
        <v>6300</v>
      </c>
      <c r="S412">
        <v>7100</v>
      </c>
      <c r="T412" s="152" t="s">
        <v>582</v>
      </c>
      <c r="U412" s="152" t="s">
        <v>582</v>
      </c>
      <c r="V412" s="152" t="s">
        <v>582</v>
      </c>
      <c r="W412" s="152" t="s">
        <v>582</v>
      </c>
      <c r="X412" s="152" t="s">
        <v>582</v>
      </c>
      <c r="Y412" s="152" t="s">
        <v>582</v>
      </c>
      <c r="Z412" s="147" t="s">
        <v>1254</v>
      </c>
      <c r="AA412" s="147"/>
      <c r="AB412" t="b">
        <v>0</v>
      </c>
    </row>
    <row r="413" spans="1:28" x14ac:dyDescent="0.2">
      <c r="A413" s="110" t="s">
        <v>33</v>
      </c>
      <c r="B413" s="110" t="s">
        <v>42</v>
      </c>
      <c r="C413" s="110" t="s">
        <v>1301</v>
      </c>
      <c r="D413" s="113">
        <v>45453</v>
      </c>
      <c r="E413" s="115">
        <v>15</v>
      </c>
      <c r="F413" s="110" t="s">
        <v>50</v>
      </c>
      <c r="G413" s="110" t="s">
        <v>28</v>
      </c>
      <c r="H413" s="111" t="s">
        <v>82</v>
      </c>
      <c r="I413" s="110" t="s">
        <v>56</v>
      </c>
      <c r="J413" s="114" t="s">
        <v>64</v>
      </c>
      <c r="K413" s="114">
        <v>0.115</v>
      </c>
      <c r="L413" s="114" t="s">
        <v>424</v>
      </c>
      <c r="M413" s="114" t="b">
        <f t="shared" si="7"/>
        <v>0</v>
      </c>
      <c r="N413">
        <v>260</v>
      </c>
      <c r="O413">
        <v>23000</v>
      </c>
      <c r="P413">
        <v>2700</v>
      </c>
      <c r="Q413">
        <v>7100</v>
      </c>
      <c r="R413">
        <v>74000</v>
      </c>
      <c r="S413">
        <v>7100</v>
      </c>
      <c r="T413" s="152" t="s">
        <v>582</v>
      </c>
      <c r="U413" s="152" t="s">
        <v>582</v>
      </c>
      <c r="V413" s="152" t="s">
        <v>582</v>
      </c>
      <c r="W413" s="152" t="s">
        <v>582</v>
      </c>
      <c r="X413" s="152" t="s">
        <v>582</v>
      </c>
      <c r="Y413" s="152" t="s">
        <v>582</v>
      </c>
      <c r="Z413" s="147" t="s">
        <v>1254</v>
      </c>
      <c r="AA413" s="147"/>
      <c r="AB413" t="b">
        <v>0</v>
      </c>
    </row>
    <row r="414" spans="1:28" x14ac:dyDescent="0.2">
      <c r="A414" s="110" t="s">
        <v>33</v>
      </c>
      <c r="B414" s="110" t="s">
        <v>42</v>
      </c>
      <c r="C414" s="110" t="s">
        <v>1301</v>
      </c>
      <c r="D414" s="113">
        <v>45453</v>
      </c>
      <c r="E414" s="115">
        <v>15</v>
      </c>
      <c r="F414" s="110" t="s">
        <v>50</v>
      </c>
      <c r="G414" s="110" t="s">
        <v>28</v>
      </c>
      <c r="H414" s="111" t="s">
        <v>86</v>
      </c>
      <c r="I414" s="110" t="s">
        <v>87</v>
      </c>
      <c r="J414" s="114" t="s">
        <v>95</v>
      </c>
      <c r="K414" s="114">
        <v>0.57599999999999996</v>
      </c>
      <c r="L414" s="114" t="s">
        <v>424</v>
      </c>
      <c r="M414" s="114" t="b">
        <f t="shared" si="7"/>
        <v>0</v>
      </c>
      <c r="N414" t="s">
        <v>582</v>
      </c>
      <c r="O414">
        <v>750</v>
      </c>
      <c r="P414" t="s">
        <v>582</v>
      </c>
      <c r="Q414">
        <v>370</v>
      </c>
      <c r="R414" t="s">
        <v>582</v>
      </c>
      <c r="S414">
        <v>370</v>
      </c>
      <c r="T414" s="152" t="s">
        <v>582</v>
      </c>
      <c r="U414" s="152" t="s">
        <v>582</v>
      </c>
      <c r="V414" s="152" t="s">
        <v>582</v>
      </c>
      <c r="W414" s="152" t="s">
        <v>582</v>
      </c>
      <c r="X414" s="152" t="s">
        <v>582</v>
      </c>
      <c r="Y414" s="152" t="s">
        <v>582</v>
      </c>
      <c r="Z414" s="147" t="s">
        <v>1254</v>
      </c>
      <c r="AA414" s="147"/>
      <c r="AB414" t="b">
        <v>0</v>
      </c>
    </row>
    <row r="415" spans="1:28" x14ac:dyDescent="0.2">
      <c r="A415" s="110" t="s">
        <v>33</v>
      </c>
      <c r="B415" s="110" t="s">
        <v>42</v>
      </c>
      <c r="C415" s="110" t="s">
        <v>1301</v>
      </c>
      <c r="D415" s="113">
        <v>45453</v>
      </c>
      <c r="E415" s="115">
        <v>15</v>
      </c>
      <c r="F415" s="110" t="s">
        <v>50</v>
      </c>
      <c r="G415" s="110" t="s">
        <v>28</v>
      </c>
      <c r="H415" s="111" t="s">
        <v>97</v>
      </c>
      <c r="I415" s="110" t="s">
        <v>56</v>
      </c>
      <c r="J415" s="114" t="s">
        <v>80</v>
      </c>
      <c r="K415" s="114">
        <v>5.7599999999999998E-2</v>
      </c>
      <c r="L415" s="114" t="s">
        <v>424</v>
      </c>
      <c r="M415" s="114" t="b">
        <f t="shared" si="7"/>
        <v>0</v>
      </c>
      <c r="N415">
        <v>34</v>
      </c>
      <c r="O415">
        <v>4000</v>
      </c>
      <c r="P415">
        <v>320</v>
      </c>
      <c r="Q415">
        <v>1300</v>
      </c>
      <c r="R415">
        <v>8900</v>
      </c>
      <c r="S415">
        <v>1300</v>
      </c>
      <c r="T415" s="152" t="s">
        <v>582</v>
      </c>
      <c r="U415" s="152" t="s">
        <v>582</v>
      </c>
      <c r="V415" s="152" t="s">
        <v>582</v>
      </c>
      <c r="W415" s="152" t="s">
        <v>582</v>
      </c>
      <c r="X415" s="152" t="s">
        <v>582</v>
      </c>
      <c r="Y415" s="152" t="s">
        <v>582</v>
      </c>
      <c r="Z415" s="147" t="s">
        <v>1254</v>
      </c>
      <c r="AA415" s="147"/>
      <c r="AB415" t="b">
        <v>0</v>
      </c>
    </row>
    <row r="416" spans="1:28" x14ac:dyDescent="0.2">
      <c r="A416" s="110" t="s">
        <v>33</v>
      </c>
      <c r="B416" s="110" t="s">
        <v>42</v>
      </c>
      <c r="C416" s="110" t="s">
        <v>1301</v>
      </c>
      <c r="D416" s="113">
        <v>45453</v>
      </c>
      <c r="E416" s="115">
        <v>15</v>
      </c>
      <c r="F416" s="110" t="s">
        <v>50</v>
      </c>
      <c r="G416" s="110" t="s">
        <v>28</v>
      </c>
      <c r="H416" s="111" t="s">
        <v>101</v>
      </c>
      <c r="I416" s="110" t="s">
        <v>87</v>
      </c>
      <c r="J416" s="114" t="s">
        <v>108</v>
      </c>
      <c r="K416" s="114">
        <v>2.8799999999999999E-2</v>
      </c>
      <c r="L416" s="114" t="s">
        <v>424</v>
      </c>
      <c r="M416" s="114" t="b">
        <f t="shared" si="7"/>
        <v>0</v>
      </c>
      <c r="N416" t="s">
        <v>582</v>
      </c>
      <c r="O416">
        <v>8700</v>
      </c>
      <c r="P416" t="s">
        <v>582</v>
      </c>
      <c r="Q416">
        <v>4700</v>
      </c>
      <c r="R416" t="s">
        <v>582</v>
      </c>
      <c r="S416">
        <v>4700</v>
      </c>
      <c r="T416" s="152" t="s">
        <v>582</v>
      </c>
      <c r="U416" s="152" t="s">
        <v>582</v>
      </c>
      <c r="V416" s="152" t="s">
        <v>582</v>
      </c>
      <c r="W416" s="152" t="s">
        <v>582</v>
      </c>
      <c r="X416" s="152" t="s">
        <v>582</v>
      </c>
      <c r="Y416" s="152" t="s">
        <v>582</v>
      </c>
      <c r="Z416" s="147" t="s">
        <v>1254</v>
      </c>
      <c r="AA416" s="147"/>
      <c r="AB416" t="b">
        <v>0</v>
      </c>
    </row>
    <row r="417" spans="1:28" x14ac:dyDescent="0.2">
      <c r="A417" s="110" t="s">
        <v>33</v>
      </c>
      <c r="B417" s="110" t="s">
        <v>42</v>
      </c>
      <c r="C417" s="110" t="s">
        <v>1301</v>
      </c>
      <c r="D417" s="113">
        <v>45453</v>
      </c>
      <c r="E417" s="115">
        <v>15</v>
      </c>
      <c r="F417" s="110" t="s">
        <v>50</v>
      </c>
      <c r="G417" s="110" t="s">
        <v>28</v>
      </c>
      <c r="H417" s="111" t="s">
        <v>110</v>
      </c>
      <c r="I417" s="110" t="s">
        <v>56</v>
      </c>
      <c r="J417" s="114" t="s">
        <v>64</v>
      </c>
      <c r="K417" s="114">
        <v>0.115</v>
      </c>
      <c r="L417" s="114" t="s">
        <v>424</v>
      </c>
      <c r="M417" s="114" t="b">
        <f t="shared" si="7"/>
        <v>0</v>
      </c>
      <c r="N417">
        <v>17</v>
      </c>
      <c r="O417">
        <v>23000</v>
      </c>
      <c r="P417">
        <v>210</v>
      </c>
      <c r="Q417">
        <v>7100</v>
      </c>
      <c r="R417">
        <v>5800</v>
      </c>
      <c r="S417">
        <v>7100</v>
      </c>
      <c r="T417" s="152" t="s">
        <v>582</v>
      </c>
      <c r="U417" s="152" t="s">
        <v>582</v>
      </c>
      <c r="V417" s="152" t="s">
        <v>582</v>
      </c>
      <c r="W417" s="152" t="s">
        <v>582</v>
      </c>
      <c r="X417" s="152" t="s">
        <v>582</v>
      </c>
      <c r="Y417" s="152" t="s">
        <v>582</v>
      </c>
      <c r="Z417" s="147" t="s">
        <v>1254</v>
      </c>
      <c r="AA417" s="147"/>
      <c r="AB417" t="b">
        <v>0</v>
      </c>
    </row>
    <row r="418" spans="1:28" x14ac:dyDescent="0.2">
      <c r="A418" s="110" t="s">
        <v>33</v>
      </c>
      <c r="B418" s="110" t="s">
        <v>42</v>
      </c>
      <c r="C418" s="110" t="s">
        <v>1301</v>
      </c>
      <c r="D418" s="113">
        <v>45453</v>
      </c>
      <c r="E418" s="115">
        <v>15</v>
      </c>
      <c r="F418" s="110" t="s">
        <v>50</v>
      </c>
      <c r="G418" s="110" t="s">
        <v>28</v>
      </c>
      <c r="H418" s="111" t="s">
        <v>114</v>
      </c>
      <c r="I418" s="110" t="s">
        <v>87</v>
      </c>
      <c r="J418" s="114" t="s">
        <v>95</v>
      </c>
      <c r="K418" s="114">
        <v>0.57599999999999996</v>
      </c>
      <c r="L418" s="114" t="s">
        <v>424</v>
      </c>
      <c r="M418" s="114" t="b">
        <f t="shared" si="7"/>
        <v>0</v>
      </c>
      <c r="N418" t="s">
        <v>582</v>
      </c>
      <c r="O418">
        <v>2800000</v>
      </c>
      <c r="P418" t="s">
        <v>582</v>
      </c>
      <c r="Q418">
        <v>2800000</v>
      </c>
      <c r="R418" t="s">
        <v>582</v>
      </c>
      <c r="S418">
        <v>2800000</v>
      </c>
      <c r="T418" s="152" t="s">
        <v>582</v>
      </c>
      <c r="U418" s="152" t="s">
        <v>582</v>
      </c>
      <c r="V418" s="152" t="s">
        <v>582</v>
      </c>
      <c r="W418" s="152" t="s">
        <v>582</v>
      </c>
      <c r="X418" s="152" t="s">
        <v>582</v>
      </c>
      <c r="Y418" s="152" t="s">
        <v>582</v>
      </c>
      <c r="Z418" s="147" t="s">
        <v>1254</v>
      </c>
      <c r="AA418" s="147"/>
      <c r="AB418" t="b">
        <v>0</v>
      </c>
    </row>
    <row r="419" spans="1:28" x14ac:dyDescent="0.2">
      <c r="A419" s="110" t="s">
        <v>33</v>
      </c>
      <c r="B419" s="110" t="s">
        <v>42</v>
      </c>
      <c r="C419" s="110" t="s">
        <v>1301</v>
      </c>
      <c r="D419" s="113">
        <v>45453</v>
      </c>
      <c r="E419" s="115">
        <v>15</v>
      </c>
      <c r="F419" s="110" t="s">
        <v>50</v>
      </c>
      <c r="G419" s="110" t="s">
        <v>28</v>
      </c>
      <c r="H419" s="111" t="s">
        <v>118</v>
      </c>
      <c r="I419" s="110" t="s">
        <v>56</v>
      </c>
      <c r="J419" s="114" t="s">
        <v>80</v>
      </c>
      <c r="K419" s="114">
        <v>5.7599999999999998E-2</v>
      </c>
      <c r="L419" s="114" t="s">
        <v>424</v>
      </c>
      <c r="M419" s="114" t="b">
        <f t="shared" si="7"/>
        <v>0</v>
      </c>
      <c r="N419">
        <v>26</v>
      </c>
      <c r="O419">
        <v>8200</v>
      </c>
      <c r="P419">
        <v>410</v>
      </c>
      <c r="Q419">
        <v>3100</v>
      </c>
      <c r="R419">
        <v>11000</v>
      </c>
      <c r="S419">
        <v>3100</v>
      </c>
      <c r="T419" s="152" t="s">
        <v>582</v>
      </c>
      <c r="U419" s="152" t="s">
        <v>582</v>
      </c>
      <c r="V419" s="152" t="s">
        <v>582</v>
      </c>
      <c r="W419" s="152" t="s">
        <v>582</v>
      </c>
      <c r="X419" s="152" t="s">
        <v>582</v>
      </c>
      <c r="Y419" s="152" t="s">
        <v>582</v>
      </c>
      <c r="Z419" s="147" t="s">
        <v>1254</v>
      </c>
      <c r="AA419" s="147"/>
      <c r="AB419" t="b">
        <v>0</v>
      </c>
    </row>
    <row r="420" spans="1:28" x14ac:dyDescent="0.2">
      <c r="A420" s="110" t="s">
        <v>33</v>
      </c>
      <c r="B420" s="110" t="s">
        <v>42</v>
      </c>
      <c r="C420" s="110" t="s">
        <v>1301</v>
      </c>
      <c r="D420" s="113">
        <v>45453</v>
      </c>
      <c r="E420" s="115">
        <v>15</v>
      </c>
      <c r="F420" s="110" t="s">
        <v>50</v>
      </c>
      <c r="G420" s="110" t="s">
        <v>28</v>
      </c>
      <c r="H420" s="111" t="s">
        <v>121</v>
      </c>
      <c r="I420" s="110" t="s">
        <v>87</v>
      </c>
      <c r="J420" s="114" t="s">
        <v>129</v>
      </c>
      <c r="K420" s="114">
        <v>0.28799999999999998</v>
      </c>
      <c r="L420" s="114" t="s">
        <v>424</v>
      </c>
      <c r="M420" s="114" t="b">
        <f t="shared" si="7"/>
        <v>0</v>
      </c>
      <c r="N420" t="s">
        <v>582</v>
      </c>
      <c r="O420">
        <v>25000</v>
      </c>
      <c r="P420" t="s">
        <v>582</v>
      </c>
      <c r="Q420">
        <v>25000</v>
      </c>
      <c r="R420" t="s">
        <v>582</v>
      </c>
      <c r="S420">
        <v>25000</v>
      </c>
      <c r="T420" s="152" t="s">
        <v>582</v>
      </c>
      <c r="U420" s="152" t="s">
        <v>582</v>
      </c>
      <c r="V420" s="152" t="s">
        <v>582</v>
      </c>
      <c r="W420" s="152" t="s">
        <v>582</v>
      </c>
      <c r="X420" s="152" t="s">
        <v>582</v>
      </c>
      <c r="Y420" s="152" t="s">
        <v>582</v>
      </c>
      <c r="Z420" s="147" t="s">
        <v>1254</v>
      </c>
      <c r="AA420" s="147"/>
      <c r="AB420" t="b">
        <v>0</v>
      </c>
    </row>
    <row r="421" spans="1:28" x14ac:dyDescent="0.2">
      <c r="A421" s="110" t="s">
        <v>33</v>
      </c>
      <c r="B421" s="110" t="s">
        <v>42</v>
      </c>
      <c r="C421" s="110" t="s">
        <v>1301</v>
      </c>
      <c r="D421" s="113">
        <v>45453</v>
      </c>
      <c r="E421" s="115">
        <v>15</v>
      </c>
      <c r="F421" s="110" t="s">
        <v>50</v>
      </c>
      <c r="G421" s="110" t="s">
        <v>28</v>
      </c>
      <c r="H421" s="111" t="s">
        <v>2</v>
      </c>
      <c r="I421" s="110" t="s">
        <v>87</v>
      </c>
      <c r="J421" s="114" t="s">
        <v>108</v>
      </c>
      <c r="K421" s="114">
        <v>2.8799999999999999E-2</v>
      </c>
      <c r="L421" s="114" t="s">
        <v>424</v>
      </c>
      <c r="M421" s="114" t="b">
        <f t="shared" si="7"/>
        <v>0</v>
      </c>
      <c r="N421" t="s">
        <v>582</v>
      </c>
      <c r="O421">
        <v>36000</v>
      </c>
      <c r="P421" t="s">
        <v>582</v>
      </c>
      <c r="Q421">
        <v>20000</v>
      </c>
      <c r="R421" t="s">
        <v>582</v>
      </c>
      <c r="S421">
        <v>20000</v>
      </c>
      <c r="T421" s="152" t="s">
        <v>582</v>
      </c>
      <c r="U421" s="152" t="s">
        <v>582</v>
      </c>
      <c r="V421" s="152" t="s">
        <v>582</v>
      </c>
      <c r="W421" s="152" t="s">
        <v>582</v>
      </c>
      <c r="X421" s="152" t="s">
        <v>582</v>
      </c>
      <c r="Y421" s="152" t="s">
        <v>582</v>
      </c>
      <c r="Z421" s="147" t="s">
        <v>1254</v>
      </c>
      <c r="AA421" s="147"/>
      <c r="AB421" t="b">
        <v>0</v>
      </c>
    </row>
    <row r="422" spans="1:28" x14ac:dyDescent="0.2">
      <c r="A422" s="110" t="s">
        <v>33</v>
      </c>
      <c r="B422" s="110" t="s">
        <v>42</v>
      </c>
      <c r="C422" s="110" t="s">
        <v>1301</v>
      </c>
      <c r="D422" s="113">
        <v>45453</v>
      </c>
      <c r="E422" s="115">
        <v>15</v>
      </c>
      <c r="F422" s="110" t="s">
        <v>50</v>
      </c>
      <c r="G422" s="110" t="s">
        <v>28</v>
      </c>
      <c r="H422" s="111" t="s">
        <v>3</v>
      </c>
      <c r="I422" s="110" t="s">
        <v>56</v>
      </c>
      <c r="J422" s="114">
        <v>0.108</v>
      </c>
      <c r="K422" s="114">
        <v>0.108</v>
      </c>
      <c r="L422" s="114" t="s">
        <v>424</v>
      </c>
      <c r="M422" s="114" t="b">
        <f t="shared" si="7"/>
        <v>1</v>
      </c>
      <c r="N422">
        <v>64</v>
      </c>
      <c r="O422">
        <v>60000</v>
      </c>
      <c r="P422">
        <v>1300</v>
      </c>
      <c r="Q422">
        <v>22000</v>
      </c>
      <c r="R422">
        <v>36000</v>
      </c>
      <c r="S422">
        <v>22000</v>
      </c>
      <c r="T422" s="152">
        <v>1.6875E-3</v>
      </c>
      <c r="U422" s="152">
        <v>1.7999999999999999E-6</v>
      </c>
      <c r="V422" s="152">
        <v>8.3076923076923074E-5</v>
      </c>
      <c r="W422" s="152">
        <v>4.9090909090909088E-6</v>
      </c>
      <c r="X422" s="152">
        <v>3.0000000000000001E-6</v>
      </c>
      <c r="Y422" s="152">
        <v>4.9090909090909088E-6</v>
      </c>
      <c r="Z422" s="147" t="s">
        <v>1254</v>
      </c>
      <c r="AA422" s="147"/>
      <c r="AB422" t="b">
        <v>0</v>
      </c>
    </row>
    <row r="423" spans="1:28" x14ac:dyDescent="0.2">
      <c r="A423" s="110" t="s">
        <v>33</v>
      </c>
      <c r="B423" s="110" t="s">
        <v>42</v>
      </c>
      <c r="C423" s="110" t="s">
        <v>1301</v>
      </c>
      <c r="D423" s="113">
        <v>45453</v>
      </c>
      <c r="E423" s="115">
        <v>15</v>
      </c>
      <c r="F423" s="110" t="s">
        <v>50</v>
      </c>
      <c r="G423" s="110" t="s">
        <v>28</v>
      </c>
      <c r="H423" s="111" t="s">
        <v>135</v>
      </c>
      <c r="I423" s="110" t="s">
        <v>56</v>
      </c>
      <c r="J423" s="114" t="s">
        <v>108</v>
      </c>
      <c r="K423" s="114">
        <v>2.8799999999999999E-2</v>
      </c>
      <c r="L423" s="114" t="s">
        <v>424</v>
      </c>
      <c r="M423" s="114" t="b">
        <f t="shared" si="7"/>
        <v>0</v>
      </c>
      <c r="N423">
        <v>260</v>
      </c>
      <c r="O423">
        <v>230000</v>
      </c>
      <c r="P423">
        <v>3200</v>
      </c>
      <c r="Q423">
        <v>71000</v>
      </c>
      <c r="R423">
        <v>89000</v>
      </c>
      <c r="S423">
        <v>71000</v>
      </c>
      <c r="T423" s="152" t="s">
        <v>582</v>
      </c>
      <c r="U423" s="152" t="s">
        <v>582</v>
      </c>
      <c r="V423" s="152" t="s">
        <v>582</v>
      </c>
      <c r="W423" s="152" t="s">
        <v>582</v>
      </c>
      <c r="X423" s="152" t="s">
        <v>582</v>
      </c>
      <c r="Y423" s="152" t="s">
        <v>582</v>
      </c>
      <c r="Z423" s="147" t="s">
        <v>1254</v>
      </c>
      <c r="AA423" s="147"/>
      <c r="AB423" t="b">
        <v>0</v>
      </c>
    </row>
    <row r="424" spans="1:28" x14ac:dyDescent="0.2">
      <c r="A424" s="110" t="s">
        <v>33</v>
      </c>
      <c r="B424" s="110" t="s">
        <v>42</v>
      </c>
      <c r="C424" s="110" t="s">
        <v>1301</v>
      </c>
      <c r="D424" s="113">
        <v>45453</v>
      </c>
      <c r="E424" s="115">
        <v>15</v>
      </c>
      <c r="F424" s="110" t="s">
        <v>50</v>
      </c>
      <c r="G424" s="110" t="s">
        <v>28</v>
      </c>
      <c r="H424" s="111" t="s">
        <v>140</v>
      </c>
      <c r="I424" s="110" t="s">
        <v>87</v>
      </c>
      <c r="J424" s="114" t="s">
        <v>108</v>
      </c>
      <c r="K424" s="114">
        <v>2.8799999999999999E-2</v>
      </c>
      <c r="L424" s="114" t="s">
        <v>424</v>
      </c>
      <c r="M424" s="114" t="b">
        <f t="shared" si="7"/>
        <v>0</v>
      </c>
      <c r="N424" t="s">
        <v>582</v>
      </c>
      <c r="O424">
        <v>29000</v>
      </c>
      <c r="P424" t="s">
        <v>582</v>
      </c>
      <c r="Q424">
        <v>13000</v>
      </c>
      <c r="R424" t="s">
        <v>582</v>
      </c>
      <c r="S424">
        <v>13000</v>
      </c>
      <c r="T424" s="152" t="s">
        <v>582</v>
      </c>
      <c r="U424" s="152" t="s">
        <v>582</v>
      </c>
      <c r="V424" s="152" t="s">
        <v>582</v>
      </c>
      <c r="W424" s="152" t="s">
        <v>582</v>
      </c>
      <c r="X424" s="152" t="s">
        <v>582</v>
      </c>
      <c r="Y424" s="152" t="s">
        <v>582</v>
      </c>
      <c r="Z424" s="147" t="s">
        <v>1254</v>
      </c>
      <c r="AA424" s="147"/>
      <c r="AB424" t="b">
        <v>0</v>
      </c>
    </row>
    <row r="425" spans="1:28" x14ac:dyDescent="0.2">
      <c r="A425" s="110" t="s">
        <v>33</v>
      </c>
      <c r="B425" s="110" t="s">
        <v>42</v>
      </c>
      <c r="C425" s="110" t="s">
        <v>1301</v>
      </c>
      <c r="D425" s="113">
        <v>45453</v>
      </c>
      <c r="E425" s="115">
        <v>15</v>
      </c>
      <c r="F425" s="110" t="s">
        <v>50</v>
      </c>
      <c r="G425" s="110" t="s">
        <v>28</v>
      </c>
      <c r="H425" s="111" t="s">
        <v>5</v>
      </c>
      <c r="I425" s="110" t="s">
        <v>87</v>
      </c>
      <c r="J425" s="114" t="s">
        <v>108</v>
      </c>
      <c r="K425" s="114">
        <v>2.8799999999999999E-2</v>
      </c>
      <c r="L425" s="114" t="s">
        <v>424</v>
      </c>
      <c r="M425" s="114" t="b">
        <f t="shared" si="7"/>
        <v>0</v>
      </c>
      <c r="N425" t="s">
        <v>582</v>
      </c>
      <c r="O425">
        <v>2300</v>
      </c>
      <c r="P425" t="s">
        <v>582</v>
      </c>
      <c r="Q425">
        <v>710</v>
      </c>
      <c r="R425" t="s">
        <v>582</v>
      </c>
      <c r="S425">
        <v>710</v>
      </c>
      <c r="T425" s="152" t="s">
        <v>582</v>
      </c>
      <c r="U425" s="152" t="s">
        <v>582</v>
      </c>
      <c r="V425" s="152" t="s">
        <v>582</v>
      </c>
      <c r="W425" s="152" t="s">
        <v>582</v>
      </c>
      <c r="X425" s="152" t="s">
        <v>582</v>
      </c>
      <c r="Y425" s="152" t="s">
        <v>582</v>
      </c>
      <c r="Z425" s="147" t="s">
        <v>1254</v>
      </c>
      <c r="AA425" s="147"/>
      <c r="AB425" t="b">
        <v>0</v>
      </c>
    </row>
    <row r="426" spans="1:28" x14ac:dyDescent="0.2">
      <c r="A426" s="110" t="s">
        <v>33</v>
      </c>
      <c r="B426" s="110" t="s">
        <v>42</v>
      </c>
      <c r="C426" s="110" t="s">
        <v>1301</v>
      </c>
      <c r="D426" s="113">
        <v>45453</v>
      </c>
      <c r="E426" s="115">
        <v>15</v>
      </c>
      <c r="F426" s="110" t="s">
        <v>50</v>
      </c>
      <c r="G426" s="110" t="s">
        <v>28</v>
      </c>
      <c r="H426" s="111" t="s">
        <v>147</v>
      </c>
      <c r="I426" s="110" t="s">
        <v>87</v>
      </c>
      <c r="J426" s="114" t="s">
        <v>108</v>
      </c>
      <c r="K426" s="114">
        <v>2.8799999999999999E-2</v>
      </c>
      <c r="L426" s="114" t="s">
        <v>424</v>
      </c>
      <c r="M426" s="114" t="b">
        <f t="shared" si="7"/>
        <v>0</v>
      </c>
      <c r="N426" t="s">
        <v>582</v>
      </c>
      <c r="O426">
        <v>23000</v>
      </c>
      <c r="P426" t="s">
        <v>582</v>
      </c>
      <c r="Q426">
        <v>7100</v>
      </c>
      <c r="R426" t="s">
        <v>582</v>
      </c>
      <c r="S426">
        <v>7100</v>
      </c>
      <c r="T426" s="152" t="s">
        <v>582</v>
      </c>
      <c r="U426" s="152" t="s">
        <v>582</v>
      </c>
      <c r="V426" s="152" t="s">
        <v>582</v>
      </c>
      <c r="W426" s="152" t="s">
        <v>582</v>
      </c>
      <c r="X426" s="152" t="s">
        <v>582</v>
      </c>
      <c r="Y426" s="152" t="s">
        <v>582</v>
      </c>
      <c r="Z426" s="147" t="s">
        <v>1254</v>
      </c>
      <c r="AA426" s="147"/>
      <c r="AB426" t="b">
        <v>0</v>
      </c>
    </row>
    <row r="427" spans="1:28" x14ac:dyDescent="0.2">
      <c r="A427" s="110" t="s">
        <v>33</v>
      </c>
      <c r="B427" s="110" t="s">
        <v>42</v>
      </c>
      <c r="C427" s="110" t="s">
        <v>1301</v>
      </c>
      <c r="D427" s="113">
        <v>45453</v>
      </c>
      <c r="E427" s="115">
        <v>15</v>
      </c>
      <c r="F427" s="110" t="s">
        <v>50</v>
      </c>
      <c r="G427" s="110" t="s">
        <v>28</v>
      </c>
      <c r="H427" s="111" t="s">
        <v>150</v>
      </c>
      <c r="I427" s="110" t="s">
        <v>56</v>
      </c>
      <c r="J427" s="114" t="s">
        <v>95</v>
      </c>
      <c r="K427" s="114">
        <v>0.57599999999999996</v>
      </c>
      <c r="L427" s="114" t="s">
        <v>424</v>
      </c>
      <c r="M427" s="114" t="b">
        <f t="shared" si="7"/>
        <v>0</v>
      </c>
      <c r="N427">
        <v>1600</v>
      </c>
      <c r="O427">
        <v>6700</v>
      </c>
      <c r="P427">
        <v>12000</v>
      </c>
      <c r="Q427">
        <v>2100</v>
      </c>
      <c r="R427">
        <v>340000</v>
      </c>
      <c r="S427">
        <v>2100</v>
      </c>
      <c r="T427" s="152" t="s">
        <v>582</v>
      </c>
      <c r="U427" s="152" t="s">
        <v>582</v>
      </c>
      <c r="V427" s="152" t="s">
        <v>582</v>
      </c>
      <c r="W427" s="152" t="s">
        <v>582</v>
      </c>
      <c r="X427" s="152" t="s">
        <v>582</v>
      </c>
      <c r="Y427" s="152" t="s">
        <v>582</v>
      </c>
      <c r="Z427" s="147" t="s">
        <v>1254</v>
      </c>
      <c r="AA427" s="147"/>
      <c r="AB427" t="b">
        <v>0</v>
      </c>
    </row>
    <row r="428" spans="1:28" x14ac:dyDescent="0.2">
      <c r="A428" s="110" t="s">
        <v>33</v>
      </c>
      <c r="B428" s="110" t="s">
        <v>42</v>
      </c>
      <c r="C428" s="110" t="s">
        <v>1301</v>
      </c>
      <c r="D428" s="113">
        <v>45453</v>
      </c>
      <c r="E428" s="115">
        <v>15</v>
      </c>
      <c r="F428" s="110" t="s">
        <v>50</v>
      </c>
      <c r="G428" s="110" t="s">
        <v>28</v>
      </c>
      <c r="H428" s="111" t="s">
        <v>154</v>
      </c>
      <c r="I428" s="110" t="s">
        <v>56</v>
      </c>
      <c r="J428" s="114" t="s">
        <v>80</v>
      </c>
      <c r="K428" s="114">
        <v>5.7599999999999998E-2</v>
      </c>
      <c r="L428" s="114" t="s">
        <v>424</v>
      </c>
      <c r="M428" s="114" t="b">
        <f t="shared" si="7"/>
        <v>0</v>
      </c>
      <c r="N428">
        <v>0.73</v>
      </c>
      <c r="O428">
        <v>2000</v>
      </c>
      <c r="P428">
        <v>9</v>
      </c>
      <c r="Q428">
        <v>1400</v>
      </c>
      <c r="R428">
        <v>250</v>
      </c>
      <c r="S428">
        <v>1400</v>
      </c>
      <c r="T428" s="152" t="s">
        <v>582</v>
      </c>
      <c r="U428" s="152" t="s">
        <v>582</v>
      </c>
      <c r="V428" s="152" t="s">
        <v>582</v>
      </c>
      <c r="W428" s="152" t="s">
        <v>582</v>
      </c>
      <c r="X428" s="152" t="s">
        <v>582</v>
      </c>
      <c r="Y428" s="152" t="s">
        <v>582</v>
      </c>
      <c r="Z428" s="147" t="s">
        <v>1254</v>
      </c>
      <c r="AA428" s="147"/>
      <c r="AB428" t="b">
        <v>0</v>
      </c>
    </row>
    <row r="429" spans="1:28" x14ac:dyDescent="0.2">
      <c r="A429" s="110" t="s">
        <v>33</v>
      </c>
      <c r="B429" s="110" t="s">
        <v>42</v>
      </c>
      <c r="C429" s="110" t="s">
        <v>1301</v>
      </c>
      <c r="D429" s="113">
        <v>45453</v>
      </c>
      <c r="E429" s="115">
        <v>15</v>
      </c>
      <c r="F429" s="110" t="s">
        <v>50</v>
      </c>
      <c r="G429" s="110" t="s">
        <v>28</v>
      </c>
      <c r="H429" s="111" t="s">
        <v>158</v>
      </c>
      <c r="I429" s="110" t="s">
        <v>56</v>
      </c>
      <c r="J429" s="114" t="s">
        <v>108</v>
      </c>
      <c r="K429" s="114">
        <v>2.8799999999999999E-2</v>
      </c>
      <c r="L429" s="114" t="s">
        <v>424</v>
      </c>
      <c r="M429" s="114" t="b">
        <f t="shared" si="7"/>
        <v>0</v>
      </c>
      <c r="N429">
        <v>16</v>
      </c>
      <c r="O429">
        <v>1500</v>
      </c>
      <c r="P429">
        <v>200</v>
      </c>
      <c r="Q429">
        <v>1000</v>
      </c>
      <c r="R429">
        <v>5600</v>
      </c>
      <c r="S429">
        <v>1000</v>
      </c>
      <c r="T429" s="152" t="s">
        <v>582</v>
      </c>
      <c r="U429" s="152" t="s">
        <v>582</v>
      </c>
      <c r="V429" s="152" t="s">
        <v>582</v>
      </c>
      <c r="W429" s="152" t="s">
        <v>582</v>
      </c>
      <c r="X429" s="152" t="s">
        <v>582</v>
      </c>
      <c r="Y429" s="152" t="s">
        <v>582</v>
      </c>
      <c r="Z429" s="147" t="s">
        <v>1254</v>
      </c>
      <c r="AA429" s="147"/>
      <c r="AB429" t="b">
        <v>0</v>
      </c>
    </row>
    <row r="430" spans="1:28" x14ac:dyDescent="0.2">
      <c r="A430" s="110" t="s">
        <v>33</v>
      </c>
      <c r="B430" s="110" t="s">
        <v>42</v>
      </c>
      <c r="C430" s="110" t="s">
        <v>1301</v>
      </c>
      <c r="D430" s="113">
        <v>45453</v>
      </c>
      <c r="E430" s="115">
        <v>15</v>
      </c>
      <c r="F430" s="110" t="s">
        <v>50</v>
      </c>
      <c r="G430" s="110" t="s">
        <v>28</v>
      </c>
      <c r="H430" s="111" t="s">
        <v>6</v>
      </c>
      <c r="I430" s="110" t="s">
        <v>56</v>
      </c>
      <c r="J430" s="114" t="s">
        <v>108</v>
      </c>
      <c r="K430" s="114">
        <v>2.8799999999999999E-2</v>
      </c>
      <c r="L430" s="114" t="s">
        <v>424</v>
      </c>
      <c r="M430" s="114" t="b">
        <f t="shared" si="7"/>
        <v>0</v>
      </c>
      <c r="N430">
        <v>150</v>
      </c>
      <c r="O430">
        <v>82000</v>
      </c>
      <c r="P430">
        <v>1700</v>
      </c>
      <c r="Q430">
        <v>31000</v>
      </c>
      <c r="R430">
        <v>49000</v>
      </c>
      <c r="S430">
        <v>31000</v>
      </c>
      <c r="T430" s="152" t="s">
        <v>582</v>
      </c>
      <c r="U430" s="152" t="s">
        <v>582</v>
      </c>
      <c r="V430" s="152" t="s">
        <v>582</v>
      </c>
      <c r="W430" s="152" t="s">
        <v>582</v>
      </c>
      <c r="X430" s="152" t="s">
        <v>582</v>
      </c>
      <c r="Y430" s="152" t="s">
        <v>582</v>
      </c>
      <c r="Z430" s="147" t="s">
        <v>1254</v>
      </c>
      <c r="AA430" s="147"/>
      <c r="AB430" t="b">
        <v>0</v>
      </c>
    </row>
    <row r="431" spans="1:28" x14ac:dyDescent="0.2">
      <c r="A431" s="110" t="s">
        <v>33</v>
      </c>
      <c r="B431" s="110" t="s">
        <v>42</v>
      </c>
      <c r="C431" s="110" t="s">
        <v>1301</v>
      </c>
      <c r="D431" s="113">
        <v>45453</v>
      </c>
      <c r="E431" s="115">
        <v>15</v>
      </c>
      <c r="F431" s="110" t="s">
        <v>50</v>
      </c>
      <c r="G431" s="110" t="s">
        <v>28</v>
      </c>
      <c r="H431" s="111" t="s">
        <v>164</v>
      </c>
      <c r="I431" s="110" t="s">
        <v>56</v>
      </c>
      <c r="J431" s="114" t="s">
        <v>80</v>
      </c>
      <c r="K431" s="114">
        <v>5.7599999999999998E-2</v>
      </c>
      <c r="L431" s="114" t="s">
        <v>424</v>
      </c>
      <c r="M431" s="114" t="b">
        <f t="shared" si="7"/>
        <v>0</v>
      </c>
      <c r="N431">
        <v>1100</v>
      </c>
      <c r="O431">
        <v>840000</v>
      </c>
      <c r="P431">
        <v>12000</v>
      </c>
      <c r="Q431">
        <v>840000</v>
      </c>
      <c r="R431">
        <v>320000</v>
      </c>
      <c r="S431">
        <v>840000</v>
      </c>
      <c r="T431" s="152" t="s">
        <v>582</v>
      </c>
      <c r="U431" s="152" t="s">
        <v>582</v>
      </c>
      <c r="V431" s="152" t="s">
        <v>582</v>
      </c>
      <c r="W431" s="152" t="s">
        <v>582</v>
      </c>
      <c r="X431" s="152" t="s">
        <v>582</v>
      </c>
      <c r="Y431" s="152" t="s">
        <v>582</v>
      </c>
      <c r="Z431" s="147" t="s">
        <v>1254</v>
      </c>
      <c r="AA431" s="147"/>
      <c r="AB431" t="b">
        <v>0</v>
      </c>
    </row>
    <row r="432" spans="1:28" x14ac:dyDescent="0.2">
      <c r="A432" s="110" t="s">
        <v>33</v>
      </c>
      <c r="B432" s="110" t="s">
        <v>42</v>
      </c>
      <c r="C432" s="110" t="s">
        <v>1301</v>
      </c>
      <c r="D432" s="113">
        <v>45453</v>
      </c>
      <c r="E432" s="115">
        <v>15</v>
      </c>
      <c r="F432" s="110" t="s">
        <v>50</v>
      </c>
      <c r="G432" s="110" t="s">
        <v>28</v>
      </c>
      <c r="H432" s="111" t="s">
        <v>7</v>
      </c>
      <c r="I432" s="110" t="s">
        <v>56</v>
      </c>
      <c r="J432" s="114" t="s">
        <v>171</v>
      </c>
      <c r="K432" s="114">
        <v>1.0999999999999999E-2</v>
      </c>
      <c r="L432" s="114" t="s">
        <v>424</v>
      </c>
      <c r="M432" s="114" t="b">
        <f t="shared" si="7"/>
        <v>0</v>
      </c>
      <c r="N432">
        <v>23</v>
      </c>
      <c r="O432">
        <v>810</v>
      </c>
      <c r="P432">
        <v>580</v>
      </c>
      <c r="Q432">
        <v>750</v>
      </c>
      <c r="R432">
        <v>16000</v>
      </c>
      <c r="S432">
        <v>750</v>
      </c>
      <c r="T432" s="152" t="s">
        <v>582</v>
      </c>
      <c r="U432" s="152" t="s">
        <v>582</v>
      </c>
      <c r="V432" s="152" t="s">
        <v>582</v>
      </c>
      <c r="W432" s="152" t="s">
        <v>582</v>
      </c>
      <c r="X432" s="152" t="s">
        <v>582</v>
      </c>
      <c r="Y432" s="152" t="s">
        <v>582</v>
      </c>
      <c r="Z432" s="147" t="s">
        <v>1254</v>
      </c>
      <c r="AA432" s="147"/>
      <c r="AB432" t="b">
        <v>0</v>
      </c>
    </row>
    <row r="433" spans="1:28" x14ac:dyDescent="0.2">
      <c r="A433" s="110" t="s">
        <v>33</v>
      </c>
      <c r="B433" s="110" t="s">
        <v>42</v>
      </c>
      <c r="C433" s="110" t="s">
        <v>1301</v>
      </c>
      <c r="D433" s="113">
        <v>45453</v>
      </c>
      <c r="E433" s="115">
        <v>15</v>
      </c>
      <c r="F433" s="110" t="s">
        <v>50</v>
      </c>
      <c r="G433" s="110" t="s">
        <v>28</v>
      </c>
      <c r="H433" s="111" t="s">
        <v>172</v>
      </c>
      <c r="I433" s="110" t="s">
        <v>87</v>
      </c>
      <c r="J433" s="114" t="s">
        <v>80</v>
      </c>
      <c r="K433" s="114">
        <v>5.7599999999999998E-2</v>
      </c>
      <c r="L433" s="114" t="s">
        <v>424</v>
      </c>
      <c r="M433" s="114" t="b">
        <f t="shared" si="7"/>
        <v>0</v>
      </c>
      <c r="N433" t="s">
        <v>582</v>
      </c>
      <c r="O433">
        <v>57000</v>
      </c>
      <c r="P433" t="s">
        <v>582</v>
      </c>
      <c r="Q433">
        <v>27000</v>
      </c>
      <c r="R433" t="s">
        <v>582</v>
      </c>
      <c r="S433">
        <v>27000</v>
      </c>
      <c r="T433" s="152" t="s">
        <v>582</v>
      </c>
      <c r="U433" s="152" t="s">
        <v>582</v>
      </c>
      <c r="V433" s="152" t="s">
        <v>582</v>
      </c>
      <c r="W433" s="152" t="s">
        <v>582</v>
      </c>
      <c r="X433" s="152" t="s">
        <v>582</v>
      </c>
      <c r="Y433" s="152" t="s">
        <v>582</v>
      </c>
      <c r="Z433" s="147" t="s">
        <v>1254</v>
      </c>
      <c r="AA433" s="147"/>
      <c r="AB433" t="b">
        <v>0</v>
      </c>
    </row>
    <row r="434" spans="1:28" x14ac:dyDescent="0.2">
      <c r="A434" s="110" t="s">
        <v>33</v>
      </c>
      <c r="B434" s="110" t="s">
        <v>42</v>
      </c>
      <c r="C434" s="110" t="s">
        <v>1301</v>
      </c>
      <c r="D434" s="113">
        <v>45453</v>
      </c>
      <c r="E434" s="115">
        <v>15</v>
      </c>
      <c r="F434" s="110" t="s">
        <v>50</v>
      </c>
      <c r="G434" s="110" t="s">
        <v>28</v>
      </c>
      <c r="H434" s="111" t="s">
        <v>9</v>
      </c>
      <c r="I434" s="110" t="s">
        <v>56</v>
      </c>
      <c r="J434" s="114" t="s">
        <v>108</v>
      </c>
      <c r="K434" s="114">
        <v>2.8799999999999999E-2</v>
      </c>
      <c r="L434" s="114" t="s">
        <v>424</v>
      </c>
      <c r="M434" s="114" t="b">
        <f t="shared" si="7"/>
        <v>0</v>
      </c>
      <c r="N434">
        <v>1000</v>
      </c>
      <c r="O434">
        <v>4300</v>
      </c>
      <c r="P434">
        <v>10000</v>
      </c>
      <c r="Q434">
        <v>1800</v>
      </c>
      <c r="R434">
        <v>280000</v>
      </c>
      <c r="S434">
        <v>1800</v>
      </c>
      <c r="T434" s="152" t="s">
        <v>582</v>
      </c>
      <c r="U434" s="152" t="s">
        <v>582</v>
      </c>
      <c r="V434" s="152" t="s">
        <v>582</v>
      </c>
      <c r="W434" s="152" t="s">
        <v>582</v>
      </c>
      <c r="X434" s="152" t="s">
        <v>582</v>
      </c>
      <c r="Y434" s="152" t="s">
        <v>582</v>
      </c>
      <c r="Z434" s="147" t="s">
        <v>1254</v>
      </c>
      <c r="AA434" s="147"/>
      <c r="AB434" t="b">
        <v>0</v>
      </c>
    </row>
    <row r="435" spans="1:28" x14ac:dyDescent="0.2">
      <c r="A435" s="110" t="s">
        <v>33</v>
      </c>
      <c r="B435" s="110" t="s">
        <v>42</v>
      </c>
      <c r="C435" s="110" t="s">
        <v>1301</v>
      </c>
      <c r="D435" s="113">
        <v>45453</v>
      </c>
      <c r="E435" s="115">
        <v>15</v>
      </c>
      <c r="F435" s="110" t="s">
        <v>50</v>
      </c>
      <c r="G435" s="110" t="s">
        <v>28</v>
      </c>
      <c r="H435" s="111" t="s">
        <v>11</v>
      </c>
      <c r="I435" s="110" t="s">
        <v>87</v>
      </c>
      <c r="J435" s="114" t="s">
        <v>80</v>
      </c>
      <c r="K435" s="114">
        <v>5.7599999999999998E-2</v>
      </c>
      <c r="L435" s="114" t="s">
        <v>424</v>
      </c>
      <c r="M435" s="114" t="b">
        <f t="shared" si="7"/>
        <v>0</v>
      </c>
      <c r="N435" t="s">
        <v>582</v>
      </c>
      <c r="O435">
        <v>88000</v>
      </c>
      <c r="P435" t="s">
        <v>582</v>
      </c>
      <c r="Q435">
        <v>28000</v>
      </c>
      <c r="R435" t="s">
        <v>582</v>
      </c>
      <c r="S435">
        <v>28000</v>
      </c>
      <c r="T435" s="152" t="s">
        <v>582</v>
      </c>
      <c r="U435" s="152" t="s">
        <v>582</v>
      </c>
      <c r="V435" s="152" t="s">
        <v>582</v>
      </c>
      <c r="W435" s="152" t="s">
        <v>582</v>
      </c>
      <c r="X435" s="152" t="s">
        <v>582</v>
      </c>
      <c r="Y435" s="152" t="s">
        <v>582</v>
      </c>
      <c r="Z435" s="147" t="s">
        <v>1254</v>
      </c>
      <c r="AA435" s="147"/>
      <c r="AB435" t="b">
        <v>0</v>
      </c>
    </row>
    <row r="436" spans="1:28" x14ac:dyDescent="0.2">
      <c r="A436" s="110" t="s">
        <v>33</v>
      </c>
      <c r="B436" s="110" t="s">
        <v>42</v>
      </c>
      <c r="C436" s="110" t="s">
        <v>1301</v>
      </c>
      <c r="D436" s="113">
        <v>45453</v>
      </c>
      <c r="E436" s="115">
        <v>15</v>
      </c>
      <c r="F436" s="110" t="s">
        <v>50</v>
      </c>
      <c r="G436" s="110" t="s">
        <v>28</v>
      </c>
      <c r="H436" s="111" t="s">
        <v>176</v>
      </c>
      <c r="I436" s="110" t="s">
        <v>87</v>
      </c>
      <c r="J436" s="114" t="s">
        <v>108</v>
      </c>
      <c r="K436" s="114">
        <v>2.8799999999999999E-2</v>
      </c>
      <c r="L436" s="114" t="s">
        <v>424</v>
      </c>
      <c r="M436" s="114" t="b">
        <f t="shared" si="7"/>
        <v>0</v>
      </c>
      <c r="N436" t="s">
        <v>582</v>
      </c>
      <c r="O436">
        <v>870000</v>
      </c>
      <c r="P436" t="s">
        <v>582</v>
      </c>
      <c r="Q436">
        <v>470000</v>
      </c>
      <c r="R436" t="s">
        <v>582</v>
      </c>
      <c r="S436">
        <v>470000</v>
      </c>
      <c r="T436" s="152" t="s">
        <v>582</v>
      </c>
      <c r="U436" s="152" t="s">
        <v>582</v>
      </c>
      <c r="V436" s="152" t="s">
        <v>582</v>
      </c>
      <c r="W436" s="152" t="s">
        <v>582</v>
      </c>
      <c r="X436" s="152" t="s">
        <v>582</v>
      </c>
      <c r="Y436" s="152" t="s">
        <v>582</v>
      </c>
      <c r="Z436" s="147" t="s">
        <v>1254</v>
      </c>
      <c r="AA436" s="147"/>
      <c r="AB436" t="b">
        <v>0</v>
      </c>
    </row>
    <row r="437" spans="1:28" x14ac:dyDescent="0.2">
      <c r="A437" s="110" t="s">
        <v>33</v>
      </c>
      <c r="B437" s="110" t="s">
        <v>42</v>
      </c>
      <c r="C437" s="110" t="s">
        <v>1301</v>
      </c>
      <c r="D437" s="113">
        <v>45453</v>
      </c>
      <c r="E437" s="115">
        <v>15</v>
      </c>
      <c r="F437" s="110" t="s">
        <v>50</v>
      </c>
      <c r="G437" s="110" t="s">
        <v>28</v>
      </c>
      <c r="H437" s="111" t="s">
        <v>180</v>
      </c>
      <c r="I437" s="110" t="s">
        <v>56</v>
      </c>
      <c r="J437" s="114" t="s">
        <v>108</v>
      </c>
      <c r="K437" s="114">
        <v>2.8799999999999999E-2</v>
      </c>
      <c r="L437" s="114" t="s">
        <v>424</v>
      </c>
      <c r="M437" s="114" t="b">
        <f t="shared" si="7"/>
        <v>0</v>
      </c>
      <c r="N437">
        <v>26</v>
      </c>
      <c r="O437">
        <v>55</v>
      </c>
      <c r="P437">
        <v>320</v>
      </c>
      <c r="Q437">
        <v>54</v>
      </c>
      <c r="R437">
        <v>8900</v>
      </c>
      <c r="S437">
        <v>54</v>
      </c>
      <c r="T437" s="152" t="s">
        <v>582</v>
      </c>
      <c r="U437" s="152" t="s">
        <v>582</v>
      </c>
      <c r="V437" s="152" t="s">
        <v>582</v>
      </c>
      <c r="W437" s="152" t="s">
        <v>582</v>
      </c>
      <c r="X437" s="152" t="s">
        <v>582</v>
      </c>
      <c r="Y437" s="152" t="s">
        <v>582</v>
      </c>
      <c r="Z437" s="147" t="s">
        <v>1254</v>
      </c>
      <c r="AA437" s="147"/>
      <c r="AB437" t="b">
        <v>0</v>
      </c>
    </row>
    <row r="438" spans="1:28" x14ac:dyDescent="0.2">
      <c r="A438" s="110" t="s">
        <v>33</v>
      </c>
      <c r="B438" s="110" t="s">
        <v>42</v>
      </c>
      <c r="C438" s="110" t="s">
        <v>1301</v>
      </c>
      <c r="D438" s="113">
        <v>45453</v>
      </c>
      <c r="E438" s="115">
        <v>15</v>
      </c>
      <c r="F438" s="110" t="s">
        <v>50</v>
      </c>
      <c r="G438" s="110" t="s">
        <v>28</v>
      </c>
      <c r="H438" s="111" t="s">
        <v>184</v>
      </c>
      <c r="I438" s="110" t="s">
        <v>185</v>
      </c>
      <c r="J438" s="114" t="s">
        <v>108</v>
      </c>
      <c r="K438" s="114">
        <v>2.8799999999999999E-2</v>
      </c>
      <c r="L438" s="114" t="s">
        <v>424</v>
      </c>
      <c r="M438" s="114" t="b">
        <f t="shared" si="7"/>
        <v>0</v>
      </c>
      <c r="N438">
        <v>51</v>
      </c>
      <c r="O438" t="s">
        <v>582</v>
      </c>
      <c r="P438">
        <v>130</v>
      </c>
      <c r="Q438" t="s">
        <v>582</v>
      </c>
      <c r="R438">
        <v>3700</v>
      </c>
      <c r="S438" t="s">
        <v>582</v>
      </c>
      <c r="T438" s="152" t="s">
        <v>582</v>
      </c>
      <c r="U438" s="152" t="s">
        <v>582</v>
      </c>
      <c r="V438" s="152" t="s">
        <v>582</v>
      </c>
      <c r="W438" s="152" t="s">
        <v>582</v>
      </c>
      <c r="X438" s="152" t="s">
        <v>582</v>
      </c>
      <c r="Y438" s="152" t="s">
        <v>582</v>
      </c>
      <c r="Z438" s="147" t="s">
        <v>1254</v>
      </c>
      <c r="AA438" s="147"/>
      <c r="AB438" t="b">
        <v>0</v>
      </c>
    </row>
    <row r="439" spans="1:28" x14ac:dyDescent="0.2">
      <c r="A439" s="110" t="s">
        <v>33</v>
      </c>
      <c r="B439" s="110" t="s">
        <v>42</v>
      </c>
      <c r="C439" s="110" t="s">
        <v>1301</v>
      </c>
      <c r="D439" s="113">
        <v>45453</v>
      </c>
      <c r="E439" s="115">
        <v>15</v>
      </c>
      <c r="F439" s="110" t="s">
        <v>50</v>
      </c>
      <c r="G439" s="110" t="s">
        <v>28</v>
      </c>
      <c r="H439" s="111" t="s">
        <v>188</v>
      </c>
      <c r="I439" s="110" t="s">
        <v>87</v>
      </c>
      <c r="J439" s="114" t="s">
        <v>64</v>
      </c>
      <c r="K439" s="114">
        <v>0.115</v>
      </c>
      <c r="L439" s="114" t="s">
        <v>424</v>
      </c>
      <c r="M439" s="114" t="b">
        <f t="shared" si="7"/>
        <v>0</v>
      </c>
      <c r="N439" t="s">
        <v>582</v>
      </c>
      <c r="O439">
        <v>130000</v>
      </c>
      <c r="P439" t="s">
        <v>582</v>
      </c>
      <c r="Q439">
        <v>69000</v>
      </c>
      <c r="R439" t="s">
        <v>582</v>
      </c>
      <c r="S439">
        <v>69000</v>
      </c>
      <c r="T439" s="152" t="s">
        <v>582</v>
      </c>
      <c r="U439" s="152" t="s">
        <v>582</v>
      </c>
      <c r="V439" s="152" t="s">
        <v>582</v>
      </c>
      <c r="W439" s="152" t="s">
        <v>582</v>
      </c>
      <c r="X439" s="152" t="s">
        <v>582</v>
      </c>
      <c r="Y439" s="152" t="s">
        <v>582</v>
      </c>
      <c r="Z439" s="147" t="s">
        <v>1254</v>
      </c>
      <c r="AA439" s="147"/>
      <c r="AB439" t="b">
        <v>0</v>
      </c>
    </row>
    <row r="440" spans="1:28" x14ac:dyDescent="0.2">
      <c r="A440" s="110" t="s">
        <v>33</v>
      </c>
      <c r="B440" s="110" t="s">
        <v>42</v>
      </c>
      <c r="C440" s="110" t="s">
        <v>1301</v>
      </c>
      <c r="D440" s="113">
        <v>45453</v>
      </c>
      <c r="E440" s="115">
        <v>15</v>
      </c>
      <c r="F440" s="110" t="s">
        <v>50</v>
      </c>
      <c r="G440" s="110" t="s">
        <v>28</v>
      </c>
      <c r="H440" s="111" t="s">
        <v>191</v>
      </c>
      <c r="I440" s="110" t="s">
        <v>87</v>
      </c>
      <c r="J440" s="114" t="s">
        <v>80</v>
      </c>
      <c r="K440" s="114">
        <v>5.7599999999999998E-2</v>
      </c>
      <c r="L440" s="114" t="s">
        <v>424</v>
      </c>
      <c r="M440" s="114" t="b">
        <f t="shared" si="7"/>
        <v>0</v>
      </c>
      <c r="N440" t="s">
        <v>582</v>
      </c>
      <c r="O440">
        <v>6900</v>
      </c>
      <c r="P440" t="s">
        <v>582</v>
      </c>
      <c r="Q440">
        <v>2900</v>
      </c>
      <c r="R440" t="s">
        <v>582</v>
      </c>
      <c r="S440">
        <v>2900</v>
      </c>
      <c r="T440" s="152" t="s">
        <v>582</v>
      </c>
      <c r="U440" s="152" t="s">
        <v>582</v>
      </c>
      <c r="V440" s="152" t="s">
        <v>582</v>
      </c>
      <c r="W440" s="152" t="s">
        <v>582</v>
      </c>
      <c r="X440" s="152" t="s">
        <v>582</v>
      </c>
      <c r="Y440" s="152" t="s">
        <v>582</v>
      </c>
      <c r="Z440" s="147" t="s">
        <v>1254</v>
      </c>
      <c r="AA440" s="147"/>
      <c r="AB440" t="b">
        <v>0</v>
      </c>
    </row>
    <row r="441" spans="1:28" x14ac:dyDescent="0.2">
      <c r="A441" s="110" t="s">
        <v>33</v>
      </c>
      <c r="B441" s="110" t="s">
        <v>42</v>
      </c>
      <c r="C441" s="110" t="s">
        <v>1301</v>
      </c>
      <c r="D441" s="113">
        <v>45453</v>
      </c>
      <c r="E441" s="115">
        <v>15</v>
      </c>
      <c r="F441" s="110" t="s">
        <v>50</v>
      </c>
      <c r="G441" s="110" t="s">
        <v>28</v>
      </c>
      <c r="H441" s="111" t="s">
        <v>1</v>
      </c>
      <c r="I441" s="110" t="s">
        <v>87</v>
      </c>
      <c r="J441" s="114" t="s">
        <v>80</v>
      </c>
      <c r="K441" s="114">
        <v>5.7599999999999998E-2</v>
      </c>
      <c r="L441" s="114" t="s">
        <v>424</v>
      </c>
      <c r="M441" s="114" t="b">
        <f t="shared" si="7"/>
        <v>0</v>
      </c>
      <c r="N441" t="s">
        <v>582</v>
      </c>
      <c r="O441">
        <v>6900</v>
      </c>
      <c r="P441" t="s">
        <v>582</v>
      </c>
      <c r="Q441">
        <v>2900</v>
      </c>
      <c r="R441" t="s">
        <v>582</v>
      </c>
      <c r="S441">
        <v>2900</v>
      </c>
      <c r="T441" s="152" t="s">
        <v>582</v>
      </c>
      <c r="U441" s="152" t="s">
        <v>582</v>
      </c>
      <c r="V441" s="152" t="s">
        <v>582</v>
      </c>
      <c r="W441" s="152" t="s">
        <v>582</v>
      </c>
      <c r="X441" s="152" t="s">
        <v>582</v>
      </c>
      <c r="Y441" s="152" t="s">
        <v>582</v>
      </c>
      <c r="Z441" s="147" t="s">
        <v>1254</v>
      </c>
      <c r="AA441" s="147"/>
      <c r="AB441" t="b">
        <v>0</v>
      </c>
    </row>
    <row r="442" spans="1:28" x14ac:dyDescent="0.2">
      <c r="A442" s="110" t="s">
        <v>33</v>
      </c>
      <c r="B442" s="110" t="s">
        <v>42</v>
      </c>
      <c r="C442" s="110" t="s">
        <v>1301</v>
      </c>
      <c r="D442" s="113">
        <v>45453</v>
      </c>
      <c r="E442" s="115">
        <v>15</v>
      </c>
      <c r="F442" s="110" t="s">
        <v>50</v>
      </c>
      <c r="G442" s="110" t="s">
        <v>28</v>
      </c>
      <c r="H442" s="111" t="s">
        <v>196</v>
      </c>
      <c r="I442" s="110" t="s">
        <v>56</v>
      </c>
      <c r="J442" s="114" t="s">
        <v>108</v>
      </c>
      <c r="K442" s="114">
        <v>2.8799999999999999E-2</v>
      </c>
      <c r="L442" s="114" t="s">
        <v>424</v>
      </c>
      <c r="M442" s="114" t="b">
        <f t="shared" si="7"/>
        <v>0</v>
      </c>
      <c r="N442">
        <v>4.4000000000000004</v>
      </c>
      <c r="O442">
        <v>3100</v>
      </c>
      <c r="P442">
        <v>34</v>
      </c>
      <c r="Q442">
        <v>1000</v>
      </c>
      <c r="R442">
        <v>950</v>
      </c>
      <c r="S442">
        <v>1000</v>
      </c>
      <c r="T442" s="152" t="s">
        <v>582</v>
      </c>
      <c r="U442" s="152" t="s">
        <v>582</v>
      </c>
      <c r="V442" s="152" t="s">
        <v>582</v>
      </c>
      <c r="W442" s="152" t="s">
        <v>582</v>
      </c>
      <c r="X442" s="152" t="s">
        <v>582</v>
      </c>
      <c r="Y442" s="152" t="s">
        <v>582</v>
      </c>
      <c r="Z442" s="147" t="s">
        <v>1254</v>
      </c>
      <c r="AA442" s="147"/>
      <c r="AB442" t="b">
        <v>0</v>
      </c>
    </row>
    <row r="443" spans="1:28" x14ac:dyDescent="0.2">
      <c r="A443" s="110" t="s">
        <v>33</v>
      </c>
      <c r="B443" s="110" t="s">
        <v>42</v>
      </c>
      <c r="C443" s="110" t="s">
        <v>1301</v>
      </c>
      <c r="D443" s="113">
        <v>45453</v>
      </c>
      <c r="E443" s="115">
        <v>15</v>
      </c>
      <c r="F443" s="110" t="s">
        <v>50</v>
      </c>
      <c r="G443" s="110" t="s">
        <v>28</v>
      </c>
      <c r="H443" s="111" t="s">
        <v>200</v>
      </c>
      <c r="I443" s="110" t="s">
        <v>87</v>
      </c>
      <c r="J443" s="114" t="s">
        <v>80</v>
      </c>
      <c r="K443" s="114">
        <v>5.7599999999999998E-2</v>
      </c>
      <c r="L443" s="114" t="s">
        <v>424</v>
      </c>
      <c r="M443" s="114" t="b">
        <f t="shared" si="7"/>
        <v>0</v>
      </c>
      <c r="N443" t="s">
        <v>582</v>
      </c>
      <c r="O443">
        <v>25000</v>
      </c>
      <c r="P443" t="s">
        <v>582</v>
      </c>
      <c r="Q443">
        <v>20000</v>
      </c>
      <c r="R443" t="s">
        <v>582</v>
      </c>
      <c r="S443">
        <v>20000</v>
      </c>
      <c r="T443" s="152" t="s">
        <v>582</v>
      </c>
      <c r="U443" s="152" t="s">
        <v>582</v>
      </c>
      <c r="V443" s="152" t="s">
        <v>582</v>
      </c>
      <c r="W443" s="152" t="s">
        <v>582</v>
      </c>
      <c r="X443" s="152" t="s">
        <v>582</v>
      </c>
      <c r="Y443" s="152" t="s">
        <v>582</v>
      </c>
      <c r="Z443" s="147" t="s">
        <v>1254</v>
      </c>
      <c r="AA443" s="147"/>
      <c r="AB443" t="b">
        <v>0</v>
      </c>
    </row>
    <row r="444" spans="1:28" x14ac:dyDescent="0.2">
      <c r="A444" s="110" t="s">
        <v>33</v>
      </c>
      <c r="B444" s="110" t="s">
        <v>42</v>
      </c>
      <c r="C444" s="110" t="s">
        <v>1301</v>
      </c>
      <c r="D444" s="113">
        <v>45453</v>
      </c>
      <c r="E444" s="115">
        <v>15</v>
      </c>
      <c r="F444" s="110" t="s">
        <v>50</v>
      </c>
      <c r="G444" s="110" t="s">
        <v>28</v>
      </c>
      <c r="H444" s="111" t="s">
        <v>204</v>
      </c>
      <c r="I444" s="110" t="s">
        <v>205</v>
      </c>
      <c r="J444" s="114" t="s">
        <v>206</v>
      </c>
      <c r="L444" s="114" t="s">
        <v>424</v>
      </c>
      <c r="M444" s="114" t="b">
        <f t="shared" si="7"/>
        <v>0</v>
      </c>
      <c r="N444">
        <v>1.9</v>
      </c>
      <c r="O444">
        <v>310</v>
      </c>
      <c r="P444">
        <v>15</v>
      </c>
      <c r="Q444">
        <v>97</v>
      </c>
      <c r="R444">
        <v>420</v>
      </c>
      <c r="S444">
        <v>97</v>
      </c>
      <c r="T444" s="152" t="s">
        <v>582</v>
      </c>
      <c r="U444" s="152" t="s">
        <v>582</v>
      </c>
      <c r="V444" s="152" t="s">
        <v>582</v>
      </c>
      <c r="W444" s="152" t="s">
        <v>582</v>
      </c>
      <c r="X444" s="152" t="s">
        <v>582</v>
      </c>
      <c r="Y444" s="152" t="s">
        <v>582</v>
      </c>
      <c r="Z444" s="147"/>
      <c r="AA444" s="147"/>
      <c r="AB444" t="b">
        <v>0</v>
      </c>
    </row>
    <row r="445" spans="1:28" x14ac:dyDescent="0.2">
      <c r="A445" s="110" t="s">
        <v>33</v>
      </c>
      <c r="B445" s="110" t="s">
        <v>42</v>
      </c>
      <c r="C445" s="110" t="s">
        <v>1301</v>
      </c>
      <c r="D445" s="113">
        <v>45453</v>
      </c>
      <c r="E445" s="115">
        <v>15</v>
      </c>
      <c r="F445" s="110" t="s">
        <v>50</v>
      </c>
      <c r="G445" s="110" t="s">
        <v>28</v>
      </c>
      <c r="H445" s="111" t="s">
        <v>207</v>
      </c>
      <c r="I445" s="110" t="s">
        <v>208</v>
      </c>
      <c r="J445" s="114" t="s">
        <v>206</v>
      </c>
      <c r="L445" s="114" t="s">
        <v>424</v>
      </c>
      <c r="M445" s="114" t="b">
        <f t="shared" si="7"/>
        <v>0</v>
      </c>
      <c r="N445" t="s">
        <v>582</v>
      </c>
      <c r="O445">
        <v>220000</v>
      </c>
      <c r="P445" t="s">
        <v>582</v>
      </c>
      <c r="Q445">
        <v>69000</v>
      </c>
      <c r="R445" t="s">
        <v>582</v>
      </c>
      <c r="S445">
        <v>69000</v>
      </c>
      <c r="T445" s="152" t="s">
        <v>582</v>
      </c>
      <c r="U445" s="152" t="s">
        <v>582</v>
      </c>
      <c r="V445" s="152" t="s">
        <v>582</v>
      </c>
      <c r="W445" s="152" t="s">
        <v>582</v>
      </c>
      <c r="X445" s="152" t="s">
        <v>582</v>
      </c>
      <c r="Y445" s="152" t="s">
        <v>582</v>
      </c>
      <c r="Z445" s="147" t="s">
        <v>1254</v>
      </c>
      <c r="AA445" s="147"/>
      <c r="AB445" t="b">
        <v>0</v>
      </c>
    </row>
    <row r="446" spans="1:28" x14ac:dyDescent="0.2">
      <c r="A446" s="110" t="s">
        <v>33</v>
      </c>
      <c r="B446" s="110" t="s">
        <v>42</v>
      </c>
      <c r="C446" s="110" t="s">
        <v>1301</v>
      </c>
      <c r="D446" s="113">
        <v>45453</v>
      </c>
      <c r="E446" s="115">
        <v>15</v>
      </c>
      <c r="F446" s="110" t="s">
        <v>50</v>
      </c>
      <c r="G446" s="110" t="s">
        <v>28</v>
      </c>
      <c r="H446" s="111" t="s">
        <v>209</v>
      </c>
      <c r="I446" s="110" t="s">
        <v>208</v>
      </c>
      <c r="J446" s="114" t="s">
        <v>206</v>
      </c>
      <c r="L446" s="114" t="s">
        <v>424</v>
      </c>
      <c r="M446" s="114" t="b">
        <f t="shared" ref="M446:M509" si="8">NOT(OR(LEFT(J446,1)="&lt;", J446 = "---"))</f>
        <v>0</v>
      </c>
      <c r="N446">
        <v>9000</v>
      </c>
      <c r="O446">
        <v>1100</v>
      </c>
      <c r="P446">
        <v>220000</v>
      </c>
      <c r="Q446">
        <v>350</v>
      </c>
      <c r="R446">
        <v>6200000</v>
      </c>
      <c r="S446">
        <v>350</v>
      </c>
      <c r="T446" s="152" t="s">
        <v>582</v>
      </c>
      <c r="U446" s="152" t="s">
        <v>582</v>
      </c>
      <c r="V446" s="152" t="s">
        <v>582</v>
      </c>
      <c r="W446" s="152" t="s">
        <v>582</v>
      </c>
      <c r="X446" s="152" t="s">
        <v>582</v>
      </c>
      <c r="Y446" s="152" t="s">
        <v>582</v>
      </c>
      <c r="Z446" s="147" t="s">
        <v>1254</v>
      </c>
      <c r="AA446" s="147"/>
      <c r="AB446" t="b">
        <v>0</v>
      </c>
    </row>
    <row r="447" spans="1:28" x14ac:dyDescent="0.2">
      <c r="A447" s="110" t="s">
        <v>33</v>
      </c>
      <c r="B447" s="110" t="s">
        <v>42</v>
      </c>
      <c r="C447" s="110" t="s">
        <v>1301</v>
      </c>
      <c r="D447" s="113">
        <v>45453</v>
      </c>
      <c r="E447" s="115">
        <v>15</v>
      </c>
      <c r="F447" s="110" t="s">
        <v>50</v>
      </c>
      <c r="G447" s="110" t="s">
        <v>28</v>
      </c>
      <c r="H447" s="111" t="s">
        <v>210</v>
      </c>
      <c r="I447" s="110" t="s">
        <v>208</v>
      </c>
      <c r="J447" s="114" t="s">
        <v>206</v>
      </c>
      <c r="L447" s="114" t="s">
        <v>424</v>
      </c>
      <c r="M447" s="114" t="b">
        <f t="shared" si="8"/>
        <v>0</v>
      </c>
      <c r="N447" t="s">
        <v>582</v>
      </c>
      <c r="O447">
        <v>1700000</v>
      </c>
      <c r="P447" t="s">
        <v>582</v>
      </c>
      <c r="Q447">
        <v>530000</v>
      </c>
      <c r="R447" t="s">
        <v>582</v>
      </c>
      <c r="S447">
        <v>530000</v>
      </c>
      <c r="T447" s="152" t="s">
        <v>582</v>
      </c>
      <c r="U447" s="152" t="s">
        <v>582</v>
      </c>
      <c r="V447" s="152" t="s">
        <v>582</v>
      </c>
      <c r="W447" s="152" t="s">
        <v>582</v>
      </c>
      <c r="X447" s="152" t="s">
        <v>582</v>
      </c>
      <c r="Y447" s="152" t="s">
        <v>582</v>
      </c>
      <c r="Z447" s="147" t="s">
        <v>1254</v>
      </c>
      <c r="AA447" s="147"/>
      <c r="AB447" t="b">
        <v>0</v>
      </c>
    </row>
    <row r="448" spans="1:28" x14ac:dyDescent="0.2">
      <c r="A448" s="110" t="s">
        <v>33</v>
      </c>
      <c r="B448" s="110" t="s">
        <v>42</v>
      </c>
      <c r="C448" s="110" t="s">
        <v>1301</v>
      </c>
      <c r="D448" s="113">
        <v>45453</v>
      </c>
      <c r="E448" s="115">
        <v>15</v>
      </c>
      <c r="F448" s="110" t="s">
        <v>50</v>
      </c>
      <c r="G448" s="110" t="s">
        <v>28</v>
      </c>
      <c r="H448" s="111" t="s">
        <v>211</v>
      </c>
      <c r="I448" s="110" t="s">
        <v>212</v>
      </c>
      <c r="J448" s="114" t="s">
        <v>206</v>
      </c>
      <c r="L448" s="114" t="s">
        <v>424</v>
      </c>
      <c r="M448" s="114" t="b">
        <f t="shared" si="8"/>
        <v>0</v>
      </c>
      <c r="N448" t="s">
        <v>582</v>
      </c>
      <c r="O448">
        <v>530</v>
      </c>
      <c r="P448" t="s">
        <v>582</v>
      </c>
      <c r="Q448">
        <v>270</v>
      </c>
      <c r="R448" t="s">
        <v>582</v>
      </c>
      <c r="S448">
        <v>740</v>
      </c>
      <c r="T448" s="152" t="s">
        <v>582</v>
      </c>
      <c r="U448" s="152" t="s">
        <v>582</v>
      </c>
      <c r="V448" s="152" t="s">
        <v>582</v>
      </c>
      <c r="W448" s="152" t="s">
        <v>582</v>
      </c>
      <c r="X448" s="152" t="s">
        <v>582</v>
      </c>
      <c r="Y448" s="152" t="s">
        <v>582</v>
      </c>
      <c r="Z448" s="147" t="s">
        <v>1254</v>
      </c>
      <c r="AA448" s="147"/>
      <c r="AB448" t="b">
        <v>0</v>
      </c>
    </row>
    <row r="449" spans="1:28" x14ac:dyDescent="0.2">
      <c r="A449" s="110" t="s">
        <v>33</v>
      </c>
      <c r="B449" s="110" t="s">
        <v>42</v>
      </c>
      <c r="C449" s="110" t="s">
        <v>1301</v>
      </c>
      <c r="D449" s="113">
        <v>45453</v>
      </c>
      <c r="E449" s="115">
        <v>15</v>
      </c>
      <c r="F449" s="110" t="s">
        <v>50</v>
      </c>
      <c r="G449" s="110" t="s">
        <v>28</v>
      </c>
      <c r="H449" s="111" t="s">
        <v>213</v>
      </c>
      <c r="I449" s="110" t="s">
        <v>208</v>
      </c>
      <c r="J449" s="114" t="s">
        <v>206</v>
      </c>
      <c r="L449" s="114" t="s">
        <v>424</v>
      </c>
      <c r="M449" s="114" t="b">
        <f t="shared" si="8"/>
        <v>0</v>
      </c>
      <c r="N449" t="s">
        <v>582</v>
      </c>
      <c r="O449">
        <v>350</v>
      </c>
      <c r="P449" t="s">
        <v>582</v>
      </c>
      <c r="Q449">
        <v>110</v>
      </c>
      <c r="R449" t="s">
        <v>582</v>
      </c>
      <c r="S449">
        <v>110</v>
      </c>
      <c r="T449" s="152" t="s">
        <v>582</v>
      </c>
      <c r="U449" s="152" t="s">
        <v>582</v>
      </c>
      <c r="V449" s="152" t="s">
        <v>582</v>
      </c>
      <c r="W449" s="152" t="s">
        <v>582</v>
      </c>
      <c r="X449" s="152" t="s">
        <v>582</v>
      </c>
      <c r="Y449" s="152" t="s">
        <v>582</v>
      </c>
      <c r="Z449" s="147" t="s">
        <v>1254</v>
      </c>
      <c r="AA449" s="147"/>
      <c r="AB449" t="b">
        <v>0</v>
      </c>
    </row>
    <row r="450" spans="1:28" x14ac:dyDescent="0.2">
      <c r="A450" s="110" t="s">
        <v>33</v>
      </c>
      <c r="B450" s="110" t="s">
        <v>42</v>
      </c>
      <c r="C450" s="110" t="s">
        <v>1301</v>
      </c>
      <c r="D450" s="113">
        <v>45453</v>
      </c>
      <c r="E450" s="115">
        <v>15</v>
      </c>
      <c r="F450" s="110" t="s">
        <v>50</v>
      </c>
      <c r="G450" s="110" t="s">
        <v>28</v>
      </c>
      <c r="H450" s="111" t="s">
        <v>214</v>
      </c>
      <c r="I450" s="110" t="s">
        <v>208</v>
      </c>
      <c r="J450" s="114" t="s">
        <v>206</v>
      </c>
      <c r="L450" s="114" t="s">
        <v>424</v>
      </c>
      <c r="M450" s="114" t="b">
        <f t="shared" si="8"/>
        <v>0</v>
      </c>
      <c r="N450" t="s">
        <v>582</v>
      </c>
      <c r="O450">
        <v>5800</v>
      </c>
      <c r="P450" t="s">
        <v>582</v>
      </c>
      <c r="Q450">
        <v>1800</v>
      </c>
      <c r="R450" t="s">
        <v>582</v>
      </c>
      <c r="S450">
        <v>1800</v>
      </c>
      <c r="T450" s="152" t="s">
        <v>582</v>
      </c>
      <c r="U450" s="152" t="s">
        <v>582</v>
      </c>
      <c r="V450" s="152" t="s">
        <v>582</v>
      </c>
      <c r="W450" s="152" t="s">
        <v>582</v>
      </c>
      <c r="X450" s="152" t="s">
        <v>582</v>
      </c>
      <c r="Y450" s="152" t="s">
        <v>582</v>
      </c>
      <c r="Z450" s="147" t="s">
        <v>1254</v>
      </c>
      <c r="AA450" s="147"/>
      <c r="AB450" t="b">
        <v>0</v>
      </c>
    </row>
    <row r="451" spans="1:28" x14ac:dyDescent="0.2">
      <c r="A451" s="110" t="s">
        <v>33</v>
      </c>
      <c r="B451" s="110" t="s">
        <v>42</v>
      </c>
      <c r="C451" s="110" t="s">
        <v>1301</v>
      </c>
      <c r="D451" s="113">
        <v>45453</v>
      </c>
      <c r="E451" s="115">
        <v>15</v>
      </c>
      <c r="F451" s="110" t="s">
        <v>50</v>
      </c>
      <c r="G451" s="110" t="s">
        <v>28</v>
      </c>
      <c r="H451" s="111" t="s">
        <v>216</v>
      </c>
      <c r="I451" s="110" t="s">
        <v>56</v>
      </c>
      <c r="J451" s="114" t="s">
        <v>206</v>
      </c>
      <c r="L451" s="114" t="s">
        <v>424</v>
      </c>
      <c r="M451" s="114" t="b">
        <f t="shared" si="8"/>
        <v>0</v>
      </c>
      <c r="N451">
        <v>0.74</v>
      </c>
      <c r="O451">
        <v>11</v>
      </c>
      <c r="P451">
        <v>8.4</v>
      </c>
      <c r="Q451">
        <v>4.9000000000000004</v>
      </c>
      <c r="R451">
        <v>230</v>
      </c>
      <c r="S451">
        <v>4.9000000000000004</v>
      </c>
      <c r="T451" s="152" t="s">
        <v>582</v>
      </c>
      <c r="U451" s="152" t="s">
        <v>582</v>
      </c>
      <c r="V451" s="152" t="s">
        <v>582</v>
      </c>
      <c r="W451" s="152" t="s">
        <v>582</v>
      </c>
      <c r="X451" s="152" t="s">
        <v>582</v>
      </c>
      <c r="Y451" s="152" t="s">
        <v>582</v>
      </c>
      <c r="Z451" s="147" t="s">
        <v>1254</v>
      </c>
      <c r="AA451" s="147"/>
      <c r="AB451" t="b">
        <v>0</v>
      </c>
    </row>
    <row r="452" spans="1:28" x14ac:dyDescent="0.2">
      <c r="A452" s="110" t="s">
        <v>33</v>
      </c>
      <c r="B452" s="110" t="s">
        <v>42</v>
      </c>
      <c r="C452" s="110" t="s">
        <v>1301</v>
      </c>
      <c r="D452" s="113">
        <v>45453</v>
      </c>
      <c r="E452" s="115">
        <v>15</v>
      </c>
      <c r="F452" s="110" t="s">
        <v>50</v>
      </c>
      <c r="G452" s="110" t="s">
        <v>28</v>
      </c>
      <c r="H452" s="111" t="s">
        <v>4</v>
      </c>
      <c r="I452" s="110" t="s">
        <v>87</v>
      </c>
      <c r="J452" s="114" t="s">
        <v>171</v>
      </c>
      <c r="K452" s="114">
        <v>1.0999999999999999E-2</v>
      </c>
      <c r="L452" s="114" t="s">
        <v>424</v>
      </c>
      <c r="M452" s="114" t="b">
        <f t="shared" si="8"/>
        <v>0</v>
      </c>
      <c r="N452" t="s">
        <v>582</v>
      </c>
      <c r="O452">
        <v>70000</v>
      </c>
      <c r="P452" t="s">
        <v>582</v>
      </c>
      <c r="Q452">
        <v>21000</v>
      </c>
      <c r="R452" t="s">
        <v>582</v>
      </c>
      <c r="S452">
        <v>21000</v>
      </c>
      <c r="T452" s="152" t="s">
        <v>582</v>
      </c>
      <c r="U452" s="152" t="s">
        <v>582</v>
      </c>
      <c r="V452" s="152" t="s">
        <v>582</v>
      </c>
      <c r="W452" s="152" t="s">
        <v>582</v>
      </c>
      <c r="X452" s="152" t="s">
        <v>582</v>
      </c>
      <c r="Y452" s="152" t="s">
        <v>582</v>
      </c>
      <c r="Z452" s="147" t="s">
        <v>1254</v>
      </c>
      <c r="AA452" s="147"/>
      <c r="AB452" t="b">
        <v>0</v>
      </c>
    </row>
    <row r="453" spans="1:28" x14ac:dyDescent="0.2">
      <c r="A453" s="110" t="s">
        <v>33</v>
      </c>
      <c r="B453" s="110" t="s">
        <v>42</v>
      </c>
      <c r="C453" s="110" t="s">
        <v>1301</v>
      </c>
      <c r="D453" s="113">
        <v>45453</v>
      </c>
      <c r="E453" s="115">
        <v>15</v>
      </c>
      <c r="F453" s="110" t="s">
        <v>50</v>
      </c>
      <c r="G453" s="110" t="s">
        <v>28</v>
      </c>
      <c r="H453" s="111" t="s">
        <v>223</v>
      </c>
      <c r="I453" s="110" t="s">
        <v>87</v>
      </c>
      <c r="J453" s="114" t="s">
        <v>229</v>
      </c>
      <c r="K453" s="114">
        <v>1.43E-2</v>
      </c>
      <c r="L453" s="114" t="s">
        <v>424</v>
      </c>
      <c r="M453" s="114" t="b">
        <f t="shared" si="8"/>
        <v>0</v>
      </c>
      <c r="N453" t="s">
        <v>582</v>
      </c>
      <c r="O453">
        <v>350000</v>
      </c>
      <c r="P453" t="s">
        <v>582</v>
      </c>
      <c r="Q453">
        <v>110000</v>
      </c>
      <c r="R453" t="s">
        <v>582</v>
      </c>
      <c r="S453">
        <v>110000</v>
      </c>
      <c r="T453" s="152" t="s">
        <v>582</v>
      </c>
      <c r="U453" s="152" t="s">
        <v>582</v>
      </c>
      <c r="V453" s="152" t="s">
        <v>582</v>
      </c>
      <c r="W453" s="152" t="s">
        <v>582</v>
      </c>
      <c r="X453" s="152" t="s">
        <v>582</v>
      </c>
      <c r="Y453" s="152" t="s">
        <v>582</v>
      </c>
      <c r="Z453" s="147" t="s">
        <v>1254</v>
      </c>
      <c r="AA453" s="147"/>
      <c r="AB453" t="b">
        <v>0</v>
      </c>
    </row>
    <row r="454" spans="1:28" x14ac:dyDescent="0.2">
      <c r="A454" s="110" t="s">
        <v>33</v>
      </c>
      <c r="B454" s="110" t="s">
        <v>42</v>
      </c>
      <c r="C454" s="110" t="s">
        <v>1301</v>
      </c>
      <c r="D454" s="113">
        <v>45453</v>
      </c>
      <c r="E454" s="115">
        <v>15</v>
      </c>
      <c r="F454" s="110" t="s">
        <v>50</v>
      </c>
      <c r="G454" s="110" t="s">
        <v>28</v>
      </c>
      <c r="H454" s="111" t="s">
        <v>231</v>
      </c>
      <c r="I454" s="110" t="s">
        <v>56</v>
      </c>
      <c r="J454" s="114" t="s">
        <v>171</v>
      </c>
      <c r="K454" s="114">
        <v>1.0999999999999999E-2</v>
      </c>
      <c r="L454" s="114" t="s">
        <v>424</v>
      </c>
      <c r="M454" s="114" t="b">
        <f t="shared" si="8"/>
        <v>0</v>
      </c>
      <c r="N454">
        <v>21</v>
      </c>
      <c r="O454" t="s">
        <v>582</v>
      </c>
      <c r="P454">
        <v>170</v>
      </c>
      <c r="Q454" t="s">
        <v>582</v>
      </c>
      <c r="R454">
        <v>4800</v>
      </c>
      <c r="S454" t="s">
        <v>582</v>
      </c>
      <c r="T454" s="152" t="s">
        <v>582</v>
      </c>
      <c r="U454" s="152" t="s">
        <v>582</v>
      </c>
      <c r="V454" s="152" t="s">
        <v>582</v>
      </c>
      <c r="W454" s="152" t="s">
        <v>582</v>
      </c>
      <c r="X454" s="152" t="s">
        <v>582</v>
      </c>
      <c r="Y454" s="152" t="s">
        <v>582</v>
      </c>
      <c r="Z454" s="147" t="s">
        <v>1254</v>
      </c>
      <c r="AA454" s="147"/>
      <c r="AB454" t="b">
        <v>0</v>
      </c>
    </row>
    <row r="455" spans="1:28" x14ac:dyDescent="0.2">
      <c r="A455" s="110" t="s">
        <v>33</v>
      </c>
      <c r="B455" s="110" t="s">
        <v>42</v>
      </c>
      <c r="C455" s="110" t="s">
        <v>1301</v>
      </c>
      <c r="D455" s="113">
        <v>45453</v>
      </c>
      <c r="E455" s="115">
        <v>15</v>
      </c>
      <c r="F455" s="110" t="s">
        <v>50</v>
      </c>
      <c r="G455" s="110" t="s">
        <v>28</v>
      </c>
      <c r="H455" s="111" t="s">
        <v>234</v>
      </c>
      <c r="I455" s="110" t="s">
        <v>205</v>
      </c>
      <c r="J455" s="114" t="s">
        <v>171</v>
      </c>
      <c r="K455" s="114">
        <v>1.0999999999999999E-2</v>
      </c>
      <c r="L455" s="114" t="s">
        <v>424</v>
      </c>
      <c r="M455" s="114" t="b">
        <f t="shared" si="8"/>
        <v>0</v>
      </c>
      <c r="N455">
        <v>2.1</v>
      </c>
      <c r="O455">
        <v>220</v>
      </c>
      <c r="P455">
        <v>17</v>
      </c>
      <c r="Q455">
        <v>74</v>
      </c>
      <c r="R455">
        <v>490</v>
      </c>
      <c r="S455">
        <v>74</v>
      </c>
      <c r="T455" s="152" t="s">
        <v>582</v>
      </c>
      <c r="U455" s="152" t="s">
        <v>582</v>
      </c>
      <c r="V455" s="152" t="s">
        <v>582</v>
      </c>
      <c r="W455" s="152" t="s">
        <v>582</v>
      </c>
      <c r="X455" s="152" t="s">
        <v>582</v>
      </c>
      <c r="Y455" s="152" t="s">
        <v>582</v>
      </c>
      <c r="Z455" s="147" t="s">
        <v>1254</v>
      </c>
      <c r="AA455" s="147"/>
      <c r="AB455" t="b">
        <v>0</v>
      </c>
    </row>
    <row r="456" spans="1:28" x14ac:dyDescent="0.2">
      <c r="A456" s="110" t="s">
        <v>33</v>
      </c>
      <c r="B456" s="110" t="s">
        <v>42</v>
      </c>
      <c r="C456" s="110" t="s">
        <v>1301</v>
      </c>
      <c r="D456" s="113">
        <v>45453</v>
      </c>
      <c r="E456" s="115">
        <v>15</v>
      </c>
      <c r="F456" s="110" t="s">
        <v>50</v>
      </c>
      <c r="G456" s="110" t="s">
        <v>28</v>
      </c>
      <c r="H456" s="111" t="s">
        <v>238</v>
      </c>
      <c r="I456" s="110" t="s">
        <v>205</v>
      </c>
      <c r="J456" s="114" t="s">
        <v>171</v>
      </c>
      <c r="K456" s="114">
        <v>1.0999999999999999E-2</v>
      </c>
      <c r="L456" s="114" t="s">
        <v>424</v>
      </c>
      <c r="M456" s="114" t="b">
        <f t="shared" si="8"/>
        <v>0</v>
      </c>
      <c r="N456">
        <v>21</v>
      </c>
      <c r="O456" t="s">
        <v>582</v>
      </c>
      <c r="P456">
        <v>170</v>
      </c>
      <c r="Q456" t="s">
        <v>582</v>
      </c>
      <c r="R456">
        <v>4900</v>
      </c>
      <c r="S456" t="s">
        <v>582</v>
      </c>
      <c r="T456" s="152" t="s">
        <v>582</v>
      </c>
      <c r="U456" s="152" t="s">
        <v>582</v>
      </c>
      <c r="V456" s="152" t="s">
        <v>582</v>
      </c>
      <c r="W456" s="152" t="s">
        <v>582</v>
      </c>
      <c r="X456" s="152" t="s">
        <v>582</v>
      </c>
      <c r="Y456" s="152" t="s">
        <v>582</v>
      </c>
      <c r="Z456" s="147" t="s">
        <v>1254</v>
      </c>
      <c r="AA456" s="147"/>
      <c r="AB456" t="b">
        <v>0</v>
      </c>
    </row>
    <row r="457" spans="1:28" x14ac:dyDescent="0.2">
      <c r="A457" s="110" t="s">
        <v>33</v>
      </c>
      <c r="B457" s="110" t="s">
        <v>42</v>
      </c>
      <c r="C457" s="110" t="s">
        <v>1301</v>
      </c>
      <c r="D457" s="113">
        <v>45453</v>
      </c>
      <c r="E457" s="115">
        <v>15</v>
      </c>
      <c r="F457" s="110" t="s">
        <v>50</v>
      </c>
      <c r="G457" s="110" t="s">
        <v>28</v>
      </c>
      <c r="H457" s="111" t="s">
        <v>242</v>
      </c>
      <c r="I457" s="110" t="s">
        <v>205</v>
      </c>
      <c r="J457" s="114" t="s">
        <v>171</v>
      </c>
      <c r="K457" s="114">
        <v>1.0999999999999999E-2</v>
      </c>
      <c r="L457" s="114" t="s">
        <v>424</v>
      </c>
      <c r="M457" s="114" t="b">
        <f t="shared" si="8"/>
        <v>0</v>
      </c>
      <c r="N457">
        <v>210</v>
      </c>
      <c r="O457" t="s">
        <v>582</v>
      </c>
      <c r="P457">
        <v>1700</v>
      </c>
      <c r="Q457" t="s">
        <v>582</v>
      </c>
      <c r="R457">
        <v>49000</v>
      </c>
      <c r="S457" t="s">
        <v>582</v>
      </c>
      <c r="T457" s="152" t="s">
        <v>582</v>
      </c>
      <c r="U457" s="152" t="s">
        <v>582</v>
      </c>
      <c r="V457" s="152" t="s">
        <v>582</v>
      </c>
      <c r="W457" s="152" t="s">
        <v>582</v>
      </c>
      <c r="X457" s="152" t="s">
        <v>582</v>
      </c>
      <c r="Y457" s="152" t="s">
        <v>582</v>
      </c>
      <c r="Z457" s="147" t="s">
        <v>1254</v>
      </c>
      <c r="AA457" s="147"/>
      <c r="AB457" t="b">
        <v>0</v>
      </c>
    </row>
    <row r="458" spans="1:28" x14ac:dyDescent="0.2">
      <c r="A458" s="110" t="s">
        <v>33</v>
      </c>
      <c r="B458" s="110" t="s">
        <v>42</v>
      </c>
      <c r="C458" s="110" t="s">
        <v>1301</v>
      </c>
      <c r="D458" s="113">
        <v>45453</v>
      </c>
      <c r="E458" s="115">
        <v>15</v>
      </c>
      <c r="F458" s="110" t="s">
        <v>50</v>
      </c>
      <c r="G458" s="110" t="s">
        <v>28</v>
      </c>
      <c r="H458" s="111" t="s">
        <v>8</v>
      </c>
      <c r="I458" s="110" t="s">
        <v>205</v>
      </c>
      <c r="J458" s="114">
        <v>1.7999999999999999E-2</v>
      </c>
      <c r="K458" s="114">
        <v>1.7999999999999999E-2</v>
      </c>
      <c r="L458" s="114" t="s">
        <v>424</v>
      </c>
      <c r="M458" s="114" t="b">
        <f t="shared" si="8"/>
        <v>1</v>
      </c>
      <c r="N458">
        <v>290</v>
      </c>
      <c r="O458" t="s">
        <v>582</v>
      </c>
      <c r="P458">
        <v>2400</v>
      </c>
      <c r="Q458" t="s">
        <v>582</v>
      </c>
      <c r="R458">
        <v>67000</v>
      </c>
      <c r="S458" t="s">
        <v>582</v>
      </c>
      <c r="T458" s="152">
        <v>6.206896551724137E-5</v>
      </c>
      <c r="U458" s="152" t="s">
        <v>582</v>
      </c>
      <c r="V458" s="152">
        <v>7.4999999999999993E-6</v>
      </c>
      <c r="W458" s="152" t="s">
        <v>582</v>
      </c>
      <c r="X458" s="152">
        <v>2.6865671641791041E-7</v>
      </c>
      <c r="Y458" s="152" t="s">
        <v>582</v>
      </c>
      <c r="Z458" s="147" t="s">
        <v>1254</v>
      </c>
      <c r="AA458" s="147"/>
      <c r="AB458" t="b">
        <v>0</v>
      </c>
    </row>
    <row r="459" spans="1:28" x14ac:dyDescent="0.2">
      <c r="A459" s="110" t="s">
        <v>33</v>
      </c>
      <c r="B459" s="110" t="s">
        <v>42</v>
      </c>
      <c r="C459" s="110" t="s">
        <v>1301</v>
      </c>
      <c r="D459" s="113">
        <v>45453</v>
      </c>
      <c r="E459" s="115">
        <v>15</v>
      </c>
      <c r="F459" s="110" t="s">
        <v>50</v>
      </c>
      <c r="G459" s="110" t="s">
        <v>28</v>
      </c>
      <c r="H459" s="111" t="s">
        <v>249</v>
      </c>
      <c r="I459" s="110" t="s">
        <v>205</v>
      </c>
      <c r="J459" s="114" t="s">
        <v>171</v>
      </c>
      <c r="K459" s="114">
        <v>1.0999999999999999E-2</v>
      </c>
      <c r="L459" s="114" t="s">
        <v>424</v>
      </c>
      <c r="M459" s="114" t="b">
        <f t="shared" si="8"/>
        <v>0</v>
      </c>
      <c r="N459">
        <v>2.1</v>
      </c>
      <c r="O459" t="s">
        <v>582</v>
      </c>
      <c r="P459">
        <v>17</v>
      </c>
      <c r="Q459" t="s">
        <v>582</v>
      </c>
      <c r="R459">
        <v>490</v>
      </c>
      <c r="S459" t="s">
        <v>582</v>
      </c>
      <c r="T459" s="152" t="s">
        <v>582</v>
      </c>
      <c r="U459" s="152" t="s">
        <v>582</v>
      </c>
      <c r="V459" s="152" t="s">
        <v>582</v>
      </c>
      <c r="W459" s="152" t="s">
        <v>582</v>
      </c>
      <c r="X459" s="152" t="s">
        <v>582</v>
      </c>
      <c r="Y459" s="152" t="s">
        <v>582</v>
      </c>
      <c r="Z459" s="147" t="s">
        <v>1254</v>
      </c>
      <c r="AA459" s="147"/>
      <c r="AB459" t="b">
        <v>0</v>
      </c>
    </row>
    <row r="460" spans="1:28" x14ac:dyDescent="0.2">
      <c r="A460" s="110" t="s">
        <v>33</v>
      </c>
      <c r="B460" s="110" t="s">
        <v>42</v>
      </c>
      <c r="C460" s="110" t="s">
        <v>1301</v>
      </c>
      <c r="D460" s="113">
        <v>45453</v>
      </c>
      <c r="E460" s="115">
        <v>15</v>
      </c>
      <c r="F460" s="110" t="s">
        <v>50</v>
      </c>
      <c r="G460" s="110" t="s">
        <v>28</v>
      </c>
      <c r="H460" s="111" t="s">
        <v>10</v>
      </c>
      <c r="I460" s="110" t="s">
        <v>208</v>
      </c>
      <c r="J460" s="114">
        <v>0.03</v>
      </c>
      <c r="K460" s="114">
        <v>0.03</v>
      </c>
      <c r="L460" s="114" t="s">
        <v>424</v>
      </c>
      <c r="M460" s="114" t="b">
        <f t="shared" si="8"/>
        <v>1</v>
      </c>
      <c r="N460" t="s">
        <v>582</v>
      </c>
      <c r="O460">
        <v>30000</v>
      </c>
      <c r="P460" t="s">
        <v>582</v>
      </c>
      <c r="Q460">
        <v>10000</v>
      </c>
      <c r="R460" t="s">
        <v>582</v>
      </c>
      <c r="S460">
        <v>10000</v>
      </c>
      <c r="T460" s="152" t="s">
        <v>582</v>
      </c>
      <c r="U460" s="152">
        <v>9.9999999999999995E-7</v>
      </c>
      <c r="V460" s="152" t="s">
        <v>582</v>
      </c>
      <c r="W460" s="152">
        <v>3.0000000000000001E-6</v>
      </c>
      <c r="X460" s="152" t="s">
        <v>582</v>
      </c>
      <c r="Y460" s="152">
        <v>3.0000000000000001E-6</v>
      </c>
      <c r="Z460" s="147" t="s">
        <v>1254</v>
      </c>
      <c r="AA460" s="147"/>
      <c r="AB460" t="b">
        <v>0</v>
      </c>
    </row>
    <row r="461" spans="1:28" x14ac:dyDescent="0.2">
      <c r="A461" s="110" t="s">
        <v>33</v>
      </c>
      <c r="B461" s="110" t="s">
        <v>42</v>
      </c>
      <c r="C461" s="110" t="s">
        <v>1301</v>
      </c>
      <c r="D461" s="113">
        <v>45453</v>
      </c>
      <c r="E461" s="115">
        <v>15</v>
      </c>
      <c r="F461" s="110" t="s">
        <v>50</v>
      </c>
      <c r="G461" s="110" t="s">
        <v>28</v>
      </c>
      <c r="H461" s="111" t="s">
        <v>12</v>
      </c>
      <c r="I461" s="110" t="s">
        <v>87</v>
      </c>
      <c r="J461" s="114" t="s">
        <v>255</v>
      </c>
      <c r="K461" s="114">
        <v>2.1999999999999999E-2</v>
      </c>
      <c r="L461" s="114" t="s">
        <v>424</v>
      </c>
      <c r="M461" s="114" t="b">
        <f t="shared" si="8"/>
        <v>0</v>
      </c>
      <c r="N461" t="s">
        <v>582</v>
      </c>
      <c r="O461">
        <v>47000</v>
      </c>
      <c r="P461" t="s">
        <v>582</v>
      </c>
      <c r="Q461">
        <v>14000</v>
      </c>
      <c r="R461" t="s">
        <v>582</v>
      </c>
      <c r="S461">
        <v>14000</v>
      </c>
      <c r="T461" s="152" t="s">
        <v>582</v>
      </c>
      <c r="U461" s="152" t="s">
        <v>582</v>
      </c>
      <c r="V461" s="152" t="s">
        <v>582</v>
      </c>
      <c r="W461" s="152" t="s">
        <v>582</v>
      </c>
      <c r="X461" s="152" t="s">
        <v>582</v>
      </c>
      <c r="Y461" s="152" t="s">
        <v>582</v>
      </c>
      <c r="Z461" s="147" t="s">
        <v>1254</v>
      </c>
      <c r="AA461" s="147"/>
      <c r="AB461" t="b">
        <v>0</v>
      </c>
    </row>
    <row r="462" spans="1:28" x14ac:dyDescent="0.2">
      <c r="A462" s="110" t="s">
        <v>33</v>
      </c>
      <c r="B462" s="110" t="s">
        <v>42</v>
      </c>
      <c r="C462" s="110" t="s">
        <v>1301</v>
      </c>
      <c r="D462" s="113">
        <v>45453</v>
      </c>
      <c r="E462" s="115">
        <v>15</v>
      </c>
      <c r="F462" s="110" t="s">
        <v>50</v>
      </c>
      <c r="G462" s="110" t="s">
        <v>28</v>
      </c>
      <c r="H462" s="111" t="s">
        <v>256</v>
      </c>
      <c r="I462" s="110" t="s">
        <v>205</v>
      </c>
      <c r="J462" s="114" t="s">
        <v>171</v>
      </c>
      <c r="K462" s="114">
        <v>1.0999999999999999E-2</v>
      </c>
      <c r="L462" s="114" t="s">
        <v>424</v>
      </c>
      <c r="M462" s="114" t="b">
        <f t="shared" si="8"/>
        <v>0</v>
      </c>
      <c r="N462">
        <v>2.9</v>
      </c>
      <c r="O462" t="s">
        <v>582</v>
      </c>
      <c r="P462">
        <v>24</v>
      </c>
      <c r="Q462" t="s">
        <v>582</v>
      </c>
      <c r="R462">
        <v>670</v>
      </c>
      <c r="S462" t="s">
        <v>582</v>
      </c>
      <c r="T462" s="152" t="s">
        <v>582</v>
      </c>
      <c r="U462" s="152" t="s">
        <v>582</v>
      </c>
      <c r="V462" s="152" t="s">
        <v>582</v>
      </c>
      <c r="W462" s="152" t="s">
        <v>582</v>
      </c>
      <c r="X462" s="152" t="s">
        <v>582</v>
      </c>
      <c r="Y462" s="152" t="s">
        <v>582</v>
      </c>
      <c r="Z462" s="147" t="s">
        <v>1254</v>
      </c>
      <c r="AA462" s="147"/>
      <c r="AB462" t="b">
        <v>0</v>
      </c>
    </row>
    <row r="463" spans="1:28" x14ac:dyDescent="0.2">
      <c r="A463" s="110" t="s">
        <v>33</v>
      </c>
      <c r="B463" s="110" t="s">
        <v>42</v>
      </c>
      <c r="C463" s="110" t="s">
        <v>1301</v>
      </c>
      <c r="D463" s="113">
        <v>45453</v>
      </c>
      <c r="E463" s="115">
        <v>15</v>
      </c>
      <c r="F463" s="110" t="s">
        <v>50</v>
      </c>
      <c r="G463" s="110" t="s">
        <v>28</v>
      </c>
      <c r="H463" s="111" t="s">
        <v>13</v>
      </c>
      <c r="I463" s="110" t="s">
        <v>87</v>
      </c>
      <c r="J463" s="114">
        <v>3.7999999999999999E-2</v>
      </c>
      <c r="K463" s="114">
        <v>3.7999999999999999E-2</v>
      </c>
      <c r="L463" s="114" t="s">
        <v>424</v>
      </c>
      <c r="M463" s="114" t="b">
        <f t="shared" si="8"/>
        <v>1</v>
      </c>
      <c r="N463" t="s">
        <v>582</v>
      </c>
      <c r="O463">
        <v>23000</v>
      </c>
      <c r="P463" t="s">
        <v>582</v>
      </c>
      <c r="Q463">
        <v>7500</v>
      </c>
      <c r="R463" t="s">
        <v>582</v>
      </c>
      <c r="S463">
        <v>7500</v>
      </c>
      <c r="T463" s="152" t="s">
        <v>582</v>
      </c>
      <c r="U463" s="152">
        <v>1.6521739130434782E-6</v>
      </c>
      <c r="V463" s="152" t="s">
        <v>582</v>
      </c>
      <c r="W463" s="152">
        <v>5.0666666666666667E-6</v>
      </c>
      <c r="X463" s="152" t="s">
        <v>582</v>
      </c>
      <c r="Y463" s="152">
        <v>5.0666666666666667E-6</v>
      </c>
      <c r="Z463" s="147" t="s">
        <v>1254</v>
      </c>
      <c r="AA463" s="147"/>
      <c r="AB463" t="b">
        <v>0</v>
      </c>
    </row>
    <row r="464" spans="1:28" x14ac:dyDescent="0.2">
      <c r="A464" s="110" t="s">
        <v>33</v>
      </c>
      <c r="B464" s="110" t="s">
        <v>42</v>
      </c>
      <c r="C464" s="110" t="s">
        <v>1301</v>
      </c>
      <c r="D464" s="113">
        <v>45453</v>
      </c>
      <c r="E464" s="115">
        <v>15</v>
      </c>
      <c r="F464" s="110" t="s">
        <v>50</v>
      </c>
      <c r="G464" s="110" t="s">
        <v>28</v>
      </c>
      <c r="H464" s="111" t="s">
        <v>260</v>
      </c>
      <c r="I464" s="110" t="s">
        <v>87</v>
      </c>
      <c r="J464" s="114" t="s">
        <v>80</v>
      </c>
      <c r="K464" s="114">
        <v>5.7599999999999998E-2</v>
      </c>
      <c r="L464" s="114" t="s">
        <v>424</v>
      </c>
      <c r="M464" s="114" t="b">
        <f t="shared" si="8"/>
        <v>0</v>
      </c>
      <c r="N464" t="s">
        <v>582</v>
      </c>
      <c r="O464">
        <v>130000</v>
      </c>
      <c r="P464" t="s">
        <v>582</v>
      </c>
      <c r="Q464">
        <v>56000</v>
      </c>
      <c r="R464" t="s">
        <v>582</v>
      </c>
      <c r="S464">
        <v>56000</v>
      </c>
      <c r="T464" s="152" t="s">
        <v>582</v>
      </c>
      <c r="U464" s="152" t="s">
        <v>582</v>
      </c>
      <c r="V464" s="152" t="s">
        <v>582</v>
      </c>
      <c r="W464" s="152" t="s">
        <v>582</v>
      </c>
      <c r="X464" s="152" t="s">
        <v>582</v>
      </c>
      <c r="Y464" s="152" t="s">
        <v>582</v>
      </c>
      <c r="Z464" s="147" t="s">
        <v>1254</v>
      </c>
      <c r="AA464" s="147"/>
      <c r="AB464" t="b">
        <v>0</v>
      </c>
    </row>
    <row r="465" spans="1:28" x14ac:dyDescent="0.2">
      <c r="A465" s="110" t="s">
        <v>33</v>
      </c>
      <c r="B465" s="110" t="s">
        <v>42</v>
      </c>
      <c r="C465" s="110" t="s">
        <v>1301</v>
      </c>
      <c r="D465" s="113">
        <v>45453</v>
      </c>
      <c r="E465" s="115">
        <v>15</v>
      </c>
      <c r="F465" s="110" t="s">
        <v>50</v>
      </c>
      <c r="G465" s="110" t="s">
        <v>28</v>
      </c>
      <c r="H465" s="111" t="s">
        <v>265</v>
      </c>
      <c r="I465" s="110" t="s">
        <v>87</v>
      </c>
      <c r="J465" s="114">
        <v>6.75</v>
      </c>
      <c r="K465" s="114">
        <v>6.75</v>
      </c>
      <c r="L465" s="114" t="s">
        <v>424</v>
      </c>
      <c r="M465" s="114" t="b">
        <f t="shared" si="8"/>
        <v>1</v>
      </c>
      <c r="N465" t="s">
        <v>582</v>
      </c>
      <c r="O465">
        <v>20000</v>
      </c>
      <c r="P465" t="s">
        <v>582</v>
      </c>
      <c r="Q465">
        <v>9700</v>
      </c>
      <c r="R465" t="s">
        <v>582</v>
      </c>
      <c r="S465" t="s">
        <v>582</v>
      </c>
      <c r="T465" s="152" t="s">
        <v>582</v>
      </c>
      <c r="U465" s="152">
        <v>3.3750000000000002E-4</v>
      </c>
      <c r="V465" s="152" t="s">
        <v>582</v>
      </c>
      <c r="W465" s="152">
        <v>6.9587628865979377E-4</v>
      </c>
      <c r="X465" s="152" t="s">
        <v>582</v>
      </c>
      <c r="Y465" s="152" t="s">
        <v>582</v>
      </c>
      <c r="Z465" s="147" t="s">
        <v>1254</v>
      </c>
      <c r="AA465" s="147"/>
      <c r="AB465" t="b">
        <v>0</v>
      </c>
    </row>
    <row r="466" spans="1:28" x14ac:dyDescent="0.2">
      <c r="A466" s="110" t="s">
        <v>33</v>
      </c>
      <c r="B466" s="110" t="s">
        <v>42</v>
      </c>
      <c r="C466" s="110" t="s">
        <v>1301</v>
      </c>
      <c r="D466" s="113">
        <v>45453</v>
      </c>
      <c r="E466" s="115">
        <v>15</v>
      </c>
      <c r="F466" s="110" t="s">
        <v>50</v>
      </c>
      <c r="G466" s="110" t="s">
        <v>28</v>
      </c>
      <c r="H466" s="111" t="s">
        <v>270</v>
      </c>
      <c r="I466" s="110" t="s">
        <v>87</v>
      </c>
      <c r="J466" s="114" t="s">
        <v>277</v>
      </c>
      <c r="K466" s="114">
        <v>227</v>
      </c>
      <c r="L466" s="114" t="s">
        <v>424</v>
      </c>
      <c r="M466" s="114" t="b">
        <f t="shared" si="8"/>
        <v>0</v>
      </c>
      <c r="N466" t="s">
        <v>582</v>
      </c>
      <c r="O466">
        <v>14000</v>
      </c>
      <c r="P466" t="s">
        <v>582</v>
      </c>
      <c r="Q466">
        <v>4600</v>
      </c>
      <c r="R466" t="s">
        <v>582</v>
      </c>
      <c r="S466" t="s">
        <v>582</v>
      </c>
      <c r="T466" s="152" t="s">
        <v>582</v>
      </c>
      <c r="U466" s="152" t="s">
        <v>582</v>
      </c>
      <c r="V466" s="152" t="s">
        <v>582</v>
      </c>
      <c r="W466" s="152" t="s">
        <v>582</v>
      </c>
      <c r="X466" s="152" t="s">
        <v>582</v>
      </c>
      <c r="Y466" s="152" t="s">
        <v>582</v>
      </c>
      <c r="Z466" s="147" t="s">
        <v>1254</v>
      </c>
      <c r="AA466" s="147"/>
      <c r="AB466" t="b">
        <v>0</v>
      </c>
    </row>
    <row r="467" spans="1:28" x14ac:dyDescent="0.2">
      <c r="A467" s="110" t="s">
        <v>33</v>
      </c>
      <c r="B467" s="110" t="s">
        <v>42</v>
      </c>
      <c r="C467" s="110" t="s">
        <v>1301</v>
      </c>
      <c r="D467" s="113">
        <v>45453</v>
      </c>
      <c r="E467" s="115">
        <v>15</v>
      </c>
      <c r="F467" s="110" t="s">
        <v>50</v>
      </c>
      <c r="G467" s="110" t="s">
        <v>28</v>
      </c>
      <c r="H467" s="111" t="s">
        <v>279</v>
      </c>
      <c r="I467" s="110" t="s">
        <v>208</v>
      </c>
      <c r="J467" s="114">
        <v>3290</v>
      </c>
      <c r="K467" s="114">
        <v>3290</v>
      </c>
      <c r="L467" s="114" t="s">
        <v>424</v>
      </c>
      <c r="M467" s="114" t="b">
        <f t="shared" si="8"/>
        <v>1</v>
      </c>
      <c r="N467" t="s">
        <v>582</v>
      </c>
      <c r="O467">
        <v>14000</v>
      </c>
      <c r="P467" t="s">
        <v>582</v>
      </c>
      <c r="Q467">
        <v>4600</v>
      </c>
      <c r="R467" t="s">
        <v>582</v>
      </c>
      <c r="S467" t="s">
        <v>582</v>
      </c>
      <c r="T467" s="152" t="s">
        <v>582</v>
      </c>
      <c r="U467" s="152">
        <v>0.23499999999999999</v>
      </c>
      <c r="V467" s="152" t="s">
        <v>582</v>
      </c>
      <c r="W467" s="152">
        <v>0.7152173913043478</v>
      </c>
      <c r="X467" s="152" t="s">
        <v>582</v>
      </c>
      <c r="Y467" s="152" t="s">
        <v>582</v>
      </c>
      <c r="Z467" s="147" t="s">
        <v>1254</v>
      </c>
      <c r="AA467" s="147"/>
      <c r="AB467" t="b">
        <v>1</v>
      </c>
    </row>
    <row r="468" spans="1:28" x14ac:dyDescent="0.2">
      <c r="A468" s="110" t="s">
        <v>34</v>
      </c>
      <c r="B468" s="110" t="s">
        <v>43</v>
      </c>
      <c r="C468" s="110" t="s">
        <v>1301</v>
      </c>
      <c r="D468" s="113">
        <v>45453</v>
      </c>
      <c r="E468" s="115">
        <v>15</v>
      </c>
      <c r="F468" s="110" t="s">
        <v>50</v>
      </c>
      <c r="G468" s="110" t="s">
        <v>29</v>
      </c>
      <c r="H468" s="111" t="s">
        <v>55</v>
      </c>
      <c r="I468" s="110" t="s">
        <v>56</v>
      </c>
      <c r="J468" s="114" t="s">
        <v>65</v>
      </c>
      <c r="K468" s="114">
        <v>0.67300000000000004</v>
      </c>
      <c r="L468" s="114" t="s">
        <v>424</v>
      </c>
      <c r="M468" s="114" t="b">
        <f t="shared" si="8"/>
        <v>0</v>
      </c>
      <c r="N468">
        <v>4</v>
      </c>
      <c r="O468">
        <v>550</v>
      </c>
      <c r="P468">
        <v>40</v>
      </c>
      <c r="Q468">
        <v>540</v>
      </c>
      <c r="R468">
        <v>1100</v>
      </c>
      <c r="S468">
        <v>540</v>
      </c>
      <c r="T468" s="152" t="s">
        <v>582</v>
      </c>
      <c r="U468" s="152" t="s">
        <v>582</v>
      </c>
      <c r="V468" s="152" t="s">
        <v>582</v>
      </c>
      <c r="W468" s="152" t="s">
        <v>582</v>
      </c>
      <c r="X468" s="152" t="s">
        <v>582</v>
      </c>
      <c r="Y468" s="152" t="s">
        <v>582</v>
      </c>
      <c r="Z468" s="147" t="s">
        <v>1254</v>
      </c>
      <c r="AA468" s="147"/>
      <c r="AB468" t="b">
        <v>0</v>
      </c>
    </row>
    <row r="469" spans="1:28" x14ac:dyDescent="0.2">
      <c r="A469" s="110" t="s">
        <v>34</v>
      </c>
      <c r="B469" s="110" t="s">
        <v>43</v>
      </c>
      <c r="C469" s="110" t="s">
        <v>1301</v>
      </c>
      <c r="D469" s="113">
        <v>45453</v>
      </c>
      <c r="E469" s="115">
        <v>15</v>
      </c>
      <c r="F469" s="110" t="s">
        <v>50</v>
      </c>
      <c r="G469" s="110" t="s">
        <v>29</v>
      </c>
      <c r="H469" s="111" t="s">
        <v>0</v>
      </c>
      <c r="I469" s="110" t="s">
        <v>56</v>
      </c>
      <c r="J469" s="114">
        <v>0.73</v>
      </c>
      <c r="K469" s="114">
        <v>0.73</v>
      </c>
      <c r="L469" s="114" t="s">
        <v>424</v>
      </c>
      <c r="M469" s="114" t="b">
        <f t="shared" si="8"/>
        <v>1</v>
      </c>
      <c r="N469">
        <v>37</v>
      </c>
      <c r="O469">
        <v>3000</v>
      </c>
      <c r="P469">
        <v>380</v>
      </c>
      <c r="Q469">
        <v>1200</v>
      </c>
      <c r="R469">
        <v>11000</v>
      </c>
      <c r="S469">
        <v>1200</v>
      </c>
      <c r="T469" s="152">
        <v>1.9729729729729729E-2</v>
      </c>
      <c r="U469" s="152">
        <v>2.4333333333333333E-4</v>
      </c>
      <c r="V469" s="152">
        <v>1.9210526315789473E-3</v>
      </c>
      <c r="W469" s="152">
        <v>6.0833333333333334E-4</v>
      </c>
      <c r="X469" s="152">
        <v>6.6363636363636362E-5</v>
      </c>
      <c r="Y469" s="152">
        <v>6.0833333333333334E-4</v>
      </c>
      <c r="Z469" s="147" t="s">
        <v>1254</v>
      </c>
      <c r="AA469" s="147"/>
      <c r="AB469" t="b">
        <v>0</v>
      </c>
    </row>
    <row r="470" spans="1:28" x14ac:dyDescent="0.2">
      <c r="A470" s="110" t="s">
        <v>34</v>
      </c>
      <c r="B470" s="110" t="s">
        <v>43</v>
      </c>
      <c r="C470" s="110" t="s">
        <v>1301</v>
      </c>
      <c r="D470" s="113">
        <v>45453</v>
      </c>
      <c r="E470" s="115">
        <v>15</v>
      </c>
      <c r="F470" s="110" t="s">
        <v>50</v>
      </c>
      <c r="G470" s="110" t="s">
        <v>29</v>
      </c>
      <c r="H470" s="111" t="s">
        <v>72</v>
      </c>
      <c r="I470" s="110" t="s">
        <v>56</v>
      </c>
      <c r="J470" s="114" t="s">
        <v>81</v>
      </c>
      <c r="K470" s="114">
        <v>0.33600000000000002</v>
      </c>
      <c r="L470" s="114" t="s">
        <v>424</v>
      </c>
      <c r="M470" s="114" t="b">
        <f t="shared" si="8"/>
        <v>0</v>
      </c>
      <c r="N470">
        <v>15</v>
      </c>
      <c r="O470">
        <v>23000</v>
      </c>
      <c r="P470">
        <v>230</v>
      </c>
      <c r="Q470">
        <v>7100</v>
      </c>
      <c r="R470">
        <v>6300</v>
      </c>
      <c r="S470">
        <v>7100</v>
      </c>
      <c r="T470" s="152" t="s">
        <v>582</v>
      </c>
      <c r="U470" s="152" t="s">
        <v>582</v>
      </c>
      <c r="V470" s="152" t="s">
        <v>582</v>
      </c>
      <c r="W470" s="152" t="s">
        <v>582</v>
      </c>
      <c r="X470" s="152" t="s">
        <v>582</v>
      </c>
      <c r="Y470" s="152" t="s">
        <v>582</v>
      </c>
      <c r="Z470" s="147" t="s">
        <v>1254</v>
      </c>
      <c r="AA470" s="147"/>
      <c r="AB470" t="b">
        <v>0</v>
      </c>
    </row>
    <row r="471" spans="1:28" x14ac:dyDescent="0.2">
      <c r="A471" s="110" t="s">
        <v>34</v>
      </c>
      <c r="B471" s="110" t="s">
        <v>43</v>
      </c>
      <c r="C471" s="110" t="s">
        <v>1301</v>
      </c>
      <c r="D471" s="113">
        <v>45453</v>
      </c>
      <c r="E471" s="115">
        <v>15</v>
      </c>
      <c r="F471" s="110" t="s">
        <v>50</v>
      </c>
      <c r="G471" s="110" t="s">
        <v>29</v>
      </c>
      <c r="H471" s="111" t="s">
        <v>82</v>
      </c>
      <c r="I471" s="110" t="s">
        <v>56</v>
      </c>
      <c r="J471" s="114" t="s">
        <v>65</v>
      </c>
      <c r="K471" s="114">
        <v>0.67300000000000004</v>
      </c>
      <c r="L471" s="114" t="s">
        <v>424</v>
      </c>
      <c r="M471" s="114" t="b">
        <f t="shared" si="8"/>
        <v>0</v>
      </c>
      <c r="N471">
        <v>260</v>
      </c>
      <c r="O471">
        <v>23000</v>
      </c>
      <c r="P471">
        <v>2700</v>
      </c>
      <c r="Q471">
        <v>7100</v>
      </c>
      <c r="R471">
        <v>74000</v>
      </c>
      <c r="S471">
        <v>7100</v>
      </c>
      <c r="T471" s="152" t="s">
        <v>582</v>
      </c>
      <c r="U471" s="152" t="s">
        <v>582</v>
      </c>
      <c r="V471" s="152" t="s">
        <v>582</v>
      </c>
      <c r="W471" s="152" t="s">
        <v>582</v>
      </c>
      <c r="X471" s="152" t="s">
        <v>582</v>
      </c>
      <c r="Y471" s="152" t="s">
        <v>582</v>
      </c>
      <c r="Z471" s="147" t="s">
        <v>1254</v>
      </c>
      <c r="AA471" s="147"/>
      <c r="AB471" t="b">
        <v>0</v>
      </c>
    </row>
    <row r="472" spans="1:28" x14ac:dyDescent="0.2">
      <c r="A472" s="110" t="s">
        <v>34</v>
      </c>
      <c r="B472" s="110" t="s">
        <v>43</v>
      </c>
      <c r="C472" s="110" t="s">
        <v>1301</v>
      </c>
      <c r="D472" s="113">
        <v>45453</v>
      </c>
      <c r="E472" s="115">
        <v>15</v>
      </c>
      <c r="F472" s="110" t="s">
        <v>50</v>
      </c>
      <c r="G472" s="110" t="s">
        <v>29</v>
      </c>
      <c r="H472" s="111" t="s">
        <v>86</v>
      </c>
      <c r="I472" s="110" t="s">
        <v>87</v>
      </c>
      <c r="J472" s="114" t="s">
        <v>96</v>
      </c>
      <c r="K472" s="114">
        <v>3.36</v>
      </c>
      <c r="L472" s="114" t="s">
        <v>424</v>
      </c>
      <c r="M472" s="114" t="b">
        <f t="shared" si="8"/>
        <v>0</v>
      </c>
      <c r="N472" t="s">
        <v>582</v>
      </c>
      <c r="O472">
        <v>750</v>
      </c>
      <c r="P472" t="s">
        <v>582</v>
      </c>
      <c r="Q472">
        <v>370</v>
      </c>
      <c r="R472" t="s">
        <v>582</v>
      </c>
      <c r="S472">
        <v>370</v>
      </c>
      <c r="T472" s="152" t="s">
        <v>582</v>
      </c>
      <c r="U472" s="152" t="s">
        <v>582</v>
      </c>
      <c r="V472" s="152" t="s">
        <v>582</v>
      </c>
      <c r="W472" s="152" t="s">
        <v>582</v>
      </c>
      <c r="X472" s="152" t="s">
        <v>582</v>
      </c>
      <c r="Y472" s="152" t="s">
        <v>582</v>
      </c>
      <c r="Z472" s="147" t="s">
        <v>1254</v>
      </c>
      <c r="AA472" s="147"/>
      <c r="AB472" t="b">
        <v>0</v>
      </c>
    </row>
    <row r="473" spans="1:28" x14ac:dyDescent="0.2">
      <c r="A473" s="110" t="s">
        <v>34</v>
      </c>
      <c r="B473" s="110" t="s">
        <v>43</v>
      </c>
      <c r="C473" s="110" t="s">
        <v>1301</v>
      </c>
      <c r="D473" s="113">
        <v>45453</v>
      </c>
      <c r="E473" s="115">
        <v>15</v>
      </c>
      <c r="F473" s="110" t="s">
        <v>50</v>
      </c>
      <c r="G473" s="110" t="s">
        <v>29</v>
      </c>
      <c r="H473" s="111" t="s">
        <v>97</v>
      </c>
      <c r="I473" s="110" t="s">
        <v>56</v>
      </c>
      <c r="J473" s="114" t="s">
        <v>81</v>
      </c>
      <c r="K473" s="114">
        <v>0.33600000000000002</v>
      </c>
      <c r="L473" s="114" t="s">
        <v>424</v>
      </c>
      <c r="M473" s="114" t="b">
        <f t="shared" si="8"/>
        <v>0</v>
      </c>
      <c r="N473">
        <v>34</v>
      </c>
      <c r="O473">
        <v>4000</v>
      </c>
      <c r="P473">
        <v>320</v>
      </c>
      <c r="Q473">
        <v>1300</v>
      </c>
      <c r="R473">
        <v>8900</v>
      </c>
      <c r="S473">
        <v>1300</v>
      </c>
      <c r="T473" s="152" t="s">
        <v>582</v>
      </c>
      <c r="U473" s="152" t="s">
        <v>582</v>
      </c>
      <c r="V473" s="152" t="s">
        <v>582</v>
      </c>
      <c r="W473" s="152" t="s">
        <v>582</v>
      </c>
      <c r="X473" s="152" t="s">
        <v>582</v>
      </c>
      <c r="Y473" s="152" t="s">
        <v>582</v>
      </c>
      <c r="Z473" s="147" t="s">
        <v>1254</v>
      </c>
      <c r="AA473" s="147"/>
      <c r="AB473" t="b">
        <v>0</v>
      </c>
    </row>
    <row r="474" spans="1:28" x14ac:dyDescent="0.2">
      <c r="A474" s="110" t="s">
        <v>34</v>
      </c>
      <c r="B474" s="110" t="s">
        <v>43</v>
      </c>
      <c r="C474" s="110" t="s">
        <v>1301</v>
      </c>
      <c r="D474" s="113">
        <v>45453</v>
      </c>
      <c r="E474" s="115">
        <v>15</v>
      </c>
      <c r="F474" s="110" t="s">
        <v>50</v>
      </c>
      <c r="G474" s="110" t="s">
        <v>29</v>
      </c>
      <c r="H474" s="111" t="s">
        <v>101</v>
      </c>
      <c r="I474" s="110" t="s">
        <v>87</v>
      </c>
      <c r="J474" s="114" t="s">
        <v>109</v>
      </c>
      <c r="K474" s="114">
        <v>0.16800000000000001</v>
      </c>
      <c r="L474" s="114" t="s">
        <v>424</v>
      </c>
      <c r="M474" s="114" t="b">
        <f t="shared" si="8"/>
        <v>0</v>
      </c>
      <c r="N474" t="s">
        <v>582</v>
      </c>
      <c r="O474">
        <v>8700</v>
      </c>
      <c r="P474" t="s">
        <v>582</v>
      </c>
      <c r="Q474">
        <v>4700</v>
      </c>
      <c r="R474" t="s">
        <v>582</v>
      </c>
      <c r="S474">
        <v>4700</v>
      </c>
      <c r="T474" s="152" t="s">
        <v>582</v>
      </c>
      <c r="U474" s="152" t="s">
        <v>582</v>
      </c>
      <c r="V474" s="152" t="s">
        <v>582</v>
      </c>
      <c r="W474" s="152" t="s">
        <v>582</v>
      </c>
      <c r="X474" s="152" t="s">
        <v>582</v>
      </c>
      <c r="Y474" s="152" t="s">
        <v>582</v>
      </c>
      <c r="Z474" s="147" t="s">
        <v>1254</v>
      </c>
      <c r="AA474" s="147"/>
      <c r="AB474" t="b">
        <v>0</v>
      </c>
    </row>
    <row r="475" spans="1:28" x14ac:dyDescent="0.2">
      <c r="A475" s="110" t="s">
        <v>34</v>
      </c>
      <c r="B475" s="110" t="s">
        <v>43</v>
      </c>
      <c r="C475" s="110" t="s">
        <v>1301</v>
      </c>
      <c r="D475" s="113">
        <v>45453</v>
      </c>
      <c r="E475" s="115">
        <v>15</v>
      </c>
      <c r="F475" s="110" t="s">
        <v>50</v>
      </c>
      <c r="G475" s="110" t="s">
        <v>29</v>
      </c>
      <c r="H475" s="111" t="s">
        <v>110</v>
      </c>
      <c r="I475" s="110" t="s">
        <v>56</v>
      </c>
      <c r="J475" s="114" t="s">
        <v>65</v>
      </c>
      <c r="K475" s="114">
        <v>0.67300000000000004</v>
      </c>
      <c r="L475" s="114" t="s">
        <v>424</v>
      </c>
      <c r="M475" s="114" t="b">
        <f t="shared" si="8"/>
        <v>0</v>
      </c>
      <c r="N475">
        <v>17</v>
      </c>
      <c r="O475">
        <v>23000</v>
      </c>
      <c r="P475">
        <v>210</v>
      </c>
      <c r="Q475">
        <v>7100</v>
      </c>
      <c r="R475">
        <v>5800</v>
      </c>
      <c r="S475">
        <v>7100</v>
      </c>
      <c r="T475" s="152" t="s">
        <v>582</v>
      </c>
      <c r="U475" s="152" t="s">
        <v>582</v>
      </c>
      <c r="V475" s="152" t="s">
        <v>582</v>
      </c>
      <c r="W475" s="152" t="s">
        <v>582</v>
      </c>
      <c r="X475" s="152" t="s">
        <v>582</v>
      </c>
      <c r="Y475" s="152" t="s">
        <v>582</v>
      </c>
      <c r="Z475" s="147" t="s">
        <v>1254</v>
      </c>
      <c r="AA475" s="147"/>
      <c r="AB475" t="b">
        <v>0</v>
      </c>
    </row>
    <row r="476" spans="1:28" x14ac:dyDescent="0.2">
      <c r="A476" s="110" t="s">
        <v>34</v>
      </c>
      <c r="B476" s="110" t="s">
        <v>43</v>
      </c>
      <c r="C476" s="110" t="s">
        <v>1301</v>
      </c>
      <c r="D476" s="113">
        <v>45453</v>
      </c>
      <c r="E476" s="115">
        <v>15</v>
      </c>
      <c r="F476" s="110" t="s">
        <v>50</v>
      </c>
      <c r="G476" s="110" t="s">
        <v>29</v>
      </c>
      <c r="H476" s="111" t="s">
        <v>114</v>
      </c>
      <c r="I476" s="110" t="s">
        <v>87</v>
      </c>
      <c r="J476" s="114" t="s">
        <v>96</v>
      </c>
      <c r="K476" s="114">
        <v>3.36</v>
      </c>
      <c r="L476" s="114" t="s">
        <v>424</v>
      </c>
      <c r="M476" s="114" t="b">
        <f t="shared" si="8"/>
        <v>0</v>
      </c>
      <c r="N476" t="s">
        <v>582</v>
      </c>
      <c r="O476">
        <v>2800000</v>
      </c>
      <c r="P476" t="s">
        <v>582</v>
      </c>
      <c r="Q476">
        <v>2800000</v>
      </c>
      <c r="R476" t="s">
        <v>582</v>
      </c>
      <c r="S476">
        <v>2800000</v>
      </c>
      <c r="T476" s="152" t="s">
        <v>582</v>
      </c>
      <c r="U476" s="152" t="s">
        <v>582</v>
      </c>
      <c r="V476" s="152" t="s">
        <v>582</v>
      </c>
      <c r="W476" s="152" t="s">
        <v>582</v>
      </c>
      <c r="X476" s="152" t="s">
        <v>582</v>
      </c>
      <c r="Y476" s="152" t="s">
        <v>582</v>
      </c>
      <c r="Z476" s="147" t="s">
        <v>1254</v>
      </c>
      <c r="AA476" s="147"/>
      <c r="AB476" t="b">
        <v>0</v>
      </c>
    </row>
    <row r="477" spans="1:28" x14ac:dyDescent="0.2">
      <c r="A477" s="110" t="s">
        <v>34</v>
      </c>
      <c r="B477" s="110" t="s">
        <v>43</v>
      </c>
      <c r="C477" s="110" t="s">
        <v>1301</v>
      </c>
      <c r="D477" s="113">
        <v>45453</v>
      </c>
      <c r="E477" s="115">
        <v>15</v>
      </c>
      <c r="F477" s="110" t="s">
        <v>50</v>
      </c>
      <c r="G477" s="110" t="s">
        <v>29</v>
      </c>
      <c r="H477" s="111" t="s">
        <v>118</v>
      </c>
      <c r="I477" s="110" t="s">
        <v>56</v>
      </c>
      <c r="J477" s="114" t="s">
        <v>81</v>
      </c>
      <c r="K477" s="114">
        <v>0.33600000000000002</v>
      </c>
      <c r="L477" s="114" t="s">
        <v>424</v>
      </c>
      <c r="M477" s="114" t="b">
        <f t="shared" si="8"/>
        <v>0</v>
      </c>
      <c r="N477">
        <v>26</v>
      </c>
      <c r="O477">
        <v>8200</v>
      </c>
      <c r="P477">
        <v>410</v>
      </c>
      <c r="Q477">
        <v>3100</v>
      </c>
      <c r="R477">
        <v>11000</v>
      </c>
      <c r="S477">
        <v>3100</v>
      </c>
      <c r="T477" s="152" t="s">
        <v>582</v>
      </c>
      <c r="U477" s="152" t="s">
        <v>582</v>
      </c>
      <c r="V477" s="152" t="s">
        <v>582</v>
      </c>
      <c r="W477" s="152" t="s">
        <v>582</v>
      </c>
      <c r="X477" s="152" t="s">
        <v>582</v>
      </c>
      <c r="Y477" s="152" t="s">
        <v>582</v>
      </c>
      <c r="Z477" s="147" t="s">
        <v>1254</v>
      </c>
      <c r="AA477" s="147"/>
      <c r="AB477" t="b">
        <v>0</v>
      </c>
    </row>
    <row r="478" spans="1:28" x14ac:dyDescent="0.2">
      <c r="A478" s="110" t="s">
        <v>34</v>
      </c>
      <c r="B478" s="110" t="s">
        <v>43</v>
      </c>
      <c r="C478" s="110" t="s">
        <v>1301</v>
      </c>
      <c r="D478" s="113">
        <v>45453</v>
      </c>
      <c r="E478" s="115">
        <v>15</v>
      </c>
      <c r="F478" s="110" t="s">
        <v>50</v>
      </c>
      <c r="G478" s="110" t="s">
        <v>29</v>
      </c>
      <c r="H478" s="111" t="s">
        <v>121</v>
      </c>
      <c r="I478" s="110" t="s">
        <v>87</v>
      </c>
      <c r="J478" s="114" t="s">
        <v>130</v>
      </c>
      <c r="K478" s="114">
        <v>1.68</v>
      </c>
      <c r="L478" s="114" t="s">
        <v>424</v>
      </c>
      <c r="M478" s="114" t="b">
        <f t="shared" si="8"/>
        <v>0</v>
      </c>
      <c r="N478" t="s">
        <v>582</v>
      </c>
      <c r="O478">
        <v>25000</v>
      </c>
      <c r="P478" t="s">
        <v>582</v>
      </c>
      <c r="Q478">
        <v>25000</v>
      </c>
      <c r="R478" t="s">
        <v>582</v>
      </c>
      <c r="S478">
        <v>25000</v>
      </c>
      <c r="T478" s="152" t="s">
        <v>582</v>
      </c>
      <c r="U478" s="152" t="s">
        <v>582</v>
      </c>
      <c r="V478" s="152" t="s">
        <v>582</v>
      </c>
      <c r="W478" s="152" t="s">
        <v>582</v>
      </c>
      <c r="X478" s="152" t="s">
        <v>582</v>
      </c>
      <c r="Y478" s="152" t="s">
        <v>582</v>
      </c>
      <c r="Z478" s="147" t="s">
        <v>1254</v>
      </c>
      <c r="AA478" s="147"/>
      <c r="AB478" t="b">
        <v>0</v>
      </c>
    </row>
    <row r="479" spans="1:28" x14ac:dyDescent="0.2">
      <c r="A479" s="110" t="s">
        <v>34</v>
      </c>
      <c r="B479" s="110" t="s">
        <v>43</v>
      </c>
      <c r="C479" s="110" t="s">
        <v>1301</v>
      </c>
      <c r="D479" s="113">
        <v>45453</v>
      </c>
      <c r="E479" s="115">
        <v>15</v>
      </c>
      <c r="F479" s="110" t="s">
        <v>50</v>
      </c>
      <c r="G479" s="110" t="s">
        <v>29</v>
      </c>
      <c r="H479" s="111" t="s">
        <v>2</v>
      </c>
      <c r="I479" s="110" t="s">
        <v>87</v>
      </c>
      <c r="J479" s="114">
        <v>0.313</v>
      </c>
      <c r="K479" s="114">
        <v>0.313</v>
      </c>
      <c r="L479" s="114" t="s">
        <v>424</v>
      </c>
      <c r="M479" s="114" t="b">
        <f t="shared" si="8"/>
        <v>1</v>
      </c>
      <c r="N479" t="s">
        <v>582</v>
      </c>
      <c r="O479">
        <v>36000</v>
      </c>
      <c r="P479" t="s">
        <v>582</v>
      </c>
      <c r="Q479">
        <v>20000</v>
      </c>
      <c r="R479" t="s">
        <v>582</v>
      </c>
      <c r="S479">
        <v>20000</v>
      </c>
      <c r="T479" s="152" t="s">
        <v>582</v>
      </c>
      <c r="U479" s="152">
        <v>8.694444444444445E-6</v>
      </c>
      <c r="V479" s="152" t="s">
        <v>582</v>
      </c>
      <c r="W479" s="152">
        <v>1.5650000000000001E-5</v>
      </c>
      <c r="X479" s="152" t="s">
        <v>582</v>
      </c>
      <c r="Y479" s="152">
        <v>1.5650000000000001E-5</v>
      </c>
      <c r="Z479" s="147" t="s">
        <v>1254</v>
      </c>
      <c r="AA479" s="147"/>
      <c r="AB479" t="b">
        <v>0</v>
      </c>
    </row>
    <row r="480" spans="1:28" x14ac:dyDescent="0.2">
      <c r="A480" s="110" t="s">
        <v>34</v>
      </c>
      <c r="B480" s="110" t="s">
        <v>43</v>
      </c>
      <c r="C480" s="110" t="s">
        <v>1301</v>
      </c>
      <c r="D480" s="113">
        <v>45453</v>
      </c>
      <c r="E480" s="115">
        <v>15</v>
      </c>
      <c r="F480" s="110" t="s">
        <v>50</v>
      </c>
      <c r="G480" s="110" t="s">
        <v>29</v>
      </c>
      <c r="H480" s="111" t="s">
        <v>3</v>
      </c>
      <c r="I480" s="110" t="s">
        <v>56</v>
      </c>
      <c r="J480" s="114" t="s">
        <v>109</v>
      </c>
      <c r="K480" s="114">
        <v>0.16800000000000001</v>
      </c>
      <c r="L480" s="114" t="s">
        <v>424</v>
      </c>
      <c r="M480" s="114" t="b">
        <f t="shared" si="8"/>
        <v>0</v>
      </c>
      <c r="N480">
        <v>64</v>
      </c>
      <c r="O480">
        <v>60000</v>
      </c>
      <c r="P480">
        <v>1300</v>
      </c>
      <c r="Q480">
        <v>22000</v>
      </c>
      <c r="R480">
        <v>36000</v>
      </c>
      <c r="S480">
        <v>22000</v>
      </c>
      <c r="T480" s="152" t="s">
        <v>582</v>
      </c>
      <c r="U480" s="152" t="s">
        <v>582</v>
      </c>
      <c r="V480" s="152" t="s">
        <v>582</v>
      </c>
      <c r="W480" s="152" t="s">
        <v>582</v>
      </c>
      <c r="X480" s="152" t="s">
        <v>582</v>
      </c>
      <c r="Y480" s="152" t="s">
        <v>582</v>
      </c>
      <c r="Z480" s="147" t="s">
        <v>1254</v>
      </c>
      <c r="AA480" s="147"/>
      <c r="AB480" t="b">
        <v>0</v>
      </c>
    </row>
    <row r="481" spans="1:28" x14ac:dyDescent="0.2">
      <c r="A481" s="110" t="s">
        <v>34</v>
      </c>
      <c r="B481" s="110" t="s">
        <v>43</v>
      </c>
      <c r="C481" s="110" t="s">
        <v>1301</v>
      </c>
      <c r="D481" s="113">
        <v>45453</v>
      </c>
      <c r="E481" s="115">
        <v>15</v>
      </c>
      <c r="F481" s="110" t="s">
        <v>50</v>
      </c>
      <c r="G481" s="110" t="s">
        <v>29</v>
      </c>
      <c r="H481" s="111" t="s">
        <v>135</v>
      </c>
      <c r="I481" s="110" t="s">
        <v>56</v>
      </c>
      <c r="J481" s="114" t="s">
        <v>109</v>
      </c>
      <c r="K481" s="114">
        <v>0.16800000000000001</v>
      </c>
      <c r="L481" s="114" t="s">
        <v>424</v>
      </c>
      <c r="M481" s="114" t="b">
        <f t="shared" si="8"/>
        <v>0</v>
      </c>
      <c r="N481">
        <v>260</v>
      </c>
      <c r="O481">
        <v>230000</v>
      </c>
      <c r="P481">
        <v>3200</v>
      </c>
      <c r="Q481">
        <v>71000</v>
      </c>
      <c r="R481">
        <v>89000</v>
      </c>
      <c r="S481">
        <v>71000</v>
      </c>
      <c r="T481" s="152" t="s">
        <v>582</v>
      </c>
      <c r="U481" s="152" t="s">
        <v>582</v>
      </c>
      <c r="V481" s="152" t="s">
        <v>582</v>
      </c>
      <c r="W481" s="152" t="s">
        <v>582</v>
      </c>
      <c r="X481" s="152" t="s">
        <v>582</v>
      </c>
      <c r="Y481" s="152" t="s">
        <v>582</v>
      </c>
      <c r="Z481" s="147" t="s">
        <v>1254</v>
      </c>
      <c r="AA481" s="147"/>
      <c r="AB481" t="b">
        <v>0</v>
      </c>
    </row>
    <row r="482" spans="1:28" x14ac:dyDescent="0.2">
      <c r="A482" s="110" t="s">
        <v>34</v>
      </c>
      <c r="B482" s="110" t="s">
        <v>43</v>
      </c>
      <c r="C482" s="110" t="s">
        <v>1301</v>
      </c>
      <c r="D482" s="113">
        <v>45453</v>
      </c>
      <c r="E482" s="115">
        <v>15</v>
      </c>
      <c r="F482" s="110" t="s">
        <v>50</v>
      </c>
      <c r="G482" s="110" t="s">
        <v>29</v>
      </c>
      <c r="H482" s="111" t="s">
        <v>140</v>
      </c>
      <c r="I482" s="110" t="s">
        <v>87</v>
      </c>
      <c r="J482" s="114" t="s">
        <v>109</v>
      </c>
      <c r="K482" s="114">
        <v>0.16800000000000001</v>
      </c>
      <c r="L482" s="114" t="s">
        <v>424</v>
      </c>
      <c r="M482" s="114" t="b">
        <f t="shared" si="8"/>
        <v>0</v>
      </c>
      <c r="N482" t="s">
        <v>582</v>
      </c>
      <c r="O482">
        <v>29000</v>
      </c>
      <c r="P482" t="s">
        <v>582</v>
      </c>
      <c r="Q482">
        <v>13000</v>
      </c>
      <c r="R482" t="s">
        <v>582</v>
      </c>
      <c r="S482">
        <v>13000</v>
      </c>
      <c r="T482" s="152" t="s">
        <v>582</v>
      </c>
      <c r="U482" s="152" t="s">
        <v>582</v>
      </c>
      <c r="V482" s="152" t="s">
        <v>582</v>
      </c>
      <c r="W482" s="152" t="s">
        <v>582</v>
      </c>
      <c r="X482" s="152" t="s">
        <v>582</v>
      </c>
      <c r="Y482" s="152" t="s">
        <v>582</v>
      </c>
      <c r="Z482" s="147" t="s">
        <v>1254</v>
      </c>
      <c r="AA482" s="147"/>
      <c r="AB482" t="b">
        <v>0</v>
      </c>
    </row>
    <row r="483" spans="1:28" x14ac:dyDescent="0.2">
      <c r="A483" s="110" t="s">
        <v>34</v>
      </c>
      <c r="B483" s="110" t="s">
        <v>43</v>
      </c>
      <c r="C483" s="110" t="s">
        <v>1301</v>
      </c>
      <c r="D483" s="113">
        <v>45453</v>
      </c>
      <c r="E483" s="115">
        <v>15</v>
      </c>
      <c r="F483" s="110" t="s">
        <v>50</v>
      </c>
      <c r="G483" s="110" t="s">
        <v>29</v>
      </c>
      <c r="H483" s="111" t="s">
        <v>5</v>
      </c>
      <c r="I483" s="110" t="s">
        <v>87</v>
      </c>
      <c r="J483" s="114" t="s">
        <v>109</v>
      </c>
      <c r="K483" s="114">
        <v>0.16800000000000001</v>
      </c>
      <c r="L483" s="114" t="s">
        <v>424</v>
      </c>
      <c r="M483" s="114" t="b">
        <f t="shared" si="8"/>
        <v>0</v>
      </c>
      <c r="N483" t="s">
        <v>582</v>
      </c>
      <c r="O483">
        <v>2300</v>
      </c>
      <c r="P483" t="s">
        <v>582</v>
      </c>
      <c r="Q483">
        <v>710</v>
      </c>
      <c r="R483" t="s">
        <v>582</v>
      </c>
      <c r="S483">
        <v>710</v>
      </c>
      <c r="T483" s="152" t="s">
        <v>582</v>
      </c>
      <c r="U483" s="152" t="s">
        <v>582</v>
      </c>
      <c r="V483" s="152" t="s">
        <v>582</v>
      </c>
      <c r="W483" s="152" t="s">
        <v>582</v>
      </c>
      <c r="X483" s="152" t="s">
        <v>582</v>
      </c>
      <c r="Y483" s="152" t="s">
        <v>582</v>
      </c>
      <c r="Z483" s="147" t="s">
        <v>1254</v>
      </c>
      <c r="AA483" s="147"/>
      <c r="AB483" t="b">
        <v>0</v>
      </c>
    </row>
    <row r="484" spans="1:28" x14ac:dyDescent="0.2">
      <c r="A484" s="110" t="s">
        <v>34</v>
      </c>
      <c r="B484" s="110" t="s">
        <v>43</v>
      </c>
      <c r="C484" s="110" t="s">
        <v>1301</v>
      </c>
      <c r="D484" s="113">
        <v>45453</v>
      </c>
      <c r="E484" s="115">
        <v>15</v>
      </c>
      <c r="F484" s="110" t="s">
        <v>50</v>
      </c>
      <c r="G484" s="110" t="s">
        <v>29</v>
      </c>
      <c r="H484" s="111" t="s">
        <v>147</v>
      </c>
      <c r="I484" s="110" t="s">
        <v>87</v>
      </c>
      <c r="J484" s="114" t="s">
        <v>109</v>
      </c>
      <c r="K484" s="114">
        <v>0.16800000000000001</v>
      </c>
      <c r="L484" s="114" t="s">
        <v>424</v>
      </c>
      <c r="M484" s="114" t="b">
        <f t="shared" si="8"/>
        <v>0</v>
      </c>
      <c r="N484" t="s">
        <v>582</v>
      </c>
      <c r="O484">
        <v>23000</v>
      </c>
      <c r="P484" t="s">
        <v>582</v>
      </c>
      <c r="Q484">
        <v>7100</v>
      </c>
      <c r="R484" t="s">
        <v>582</v>
      </c>
      <c r="S484">
        <v>7100</v>
      </c>
      <c r="T484" s="152" t="s">
        <v>582</v>
      </c>
      <c r="U484" s="152" t="s">
        <v>582</v>
      </c>
      <c r="V484" s="152" t="s">
        <v>582</v>
      </c>
      <c r="W484" s="152" t="s">
        <v>582</v>
      </c>
      <c r="X484" s="152" t="s">
        <v>582</v>
      </c>
      <c r="Y484" s="152" t="s">
        <v>582</v>
      </c>
      <c r="Z484" s="147" t="s">
        <v>1254</v>
      </c>
      <c r="AA484" s="147"/>
      <c r="AB484" t="b">
        <v>0</v>
      </c>
    </row>
    <row r="485" spans="1:28" x14ac:dyDescent="0.2">
      <c r="A485" s="110" t="s">
        <v>34</v>
      </c>
      <c r="B485" s="110" t="s">
        <v>43</v>
      </c>
      <c r="C485" s="110" t="s">
        <v>1301</v>
      </c>
      <c r="D485" s="113">
        <v>45453</v>
      </c>
      <c r="E485" s="115">
        <v>15</v>
      </c>
      <c r="F485" s="110" t="s">
        <v>50</v>
      </c>
      <c r="G485" s="110" t="s">
        <v>29</v>
      </c>
      <c r="H485" s="111" t="s">
        <v>150</v>
      </c>
      <c r="I485" s="110" t="s">
        <v>56</v>
      </c>
      <c r="J485" s="114" t="s">
        <v>96</v>
      </c>
      <c r="K485" s="114">
        <v>3.36</v>
      </c>
      <c r="L485" s="114" t="s">
        <v>424</v>
      </c>
      <c r="M485" s="114" t="b">
        <f t="shared" si="8"/>
        <v>0</v>
      </c>
      <c r="N485">
        <v>1600</v>
      </c>
      <c r="O485">
        <v>6700</v>
      </c>
      <c r="P485">
        <v>12000</v>
      </c>
      <c r="Q485">
        <v>2100</v>
      </c>
      <c r="R485">
        <v>340000</v>
      </c>
      <c r="S485">
        <v>2100</v>
      </c>
      <c r="T485" s="152" t="s">
        <v>582</v>
      </c>
      <c r="U485" s="152" t="s">
        <v>582</v>
      </c>
      <c r="V485" s="152" t="s">
        <v>582</v>
      </c>
      <c r="W485" s="152" t="s">
        <v>582</v>
      </c>
      <c r="X485" s="152" t="s">
        <v>582</v>
      </c>
      <c r="Y485" s="152" t="s">
        <v>582</v>
      </c>
      <c r="Z485" s="147" t="s">
        <v>1254</v>
      </c>
      <c r="AA485" s="147"/>
      <c r="AB485" t="b">
        <v>0</v>
      </c>
    </row>
    <row r="486" spans="1:28" x14ac:dyDescent="0.2">
      <c r="A486" s="110" t="s">
        <v>34</v>
      </c>
      <c r="B486" s="110" t="s">
        <v>43</v>
      </c>
      <c r="C486" s="110" t="s">
        <v>1301</v>
      </c>
      <c r="D486" s="113">
        <v>45453</v>
      </c>
      <c r="E486" s="115">
        <v>15</v>
      </c>
      <c r="F486" s="110" t="s">
        <v>50</v>
      </c>
      <c r="G486" s="110" t="s">
        <v>29</v>
      </c>
      <c r="H486" s="111" t="s">
        <v>154</v>
      </c>
      <c r="I486" s="110" t="s">
        <v>56</v>
      </c>
      <c r="J486" s="114" t="s">
        <v>81</v>
      </c>
      <c r="K486" s="114">
        <v>0.33600000000000002</v>
      </c>
      <c r="L486" s="114" t="s">
        <v>424</v>
      </c>
      <c r="M486" s="114" t="b">
        <f t="shared" si="8"/>
        <v>0</v>
      </c>
      <c r="N486">
        <v>0.73</v>
      </c>
      <c r="O486">
        <v>2000</v>
      </c>
      <c r="P486">
        <v>9</v>
      </c>
      <c r="Q486">
        <v>1400</v>
      </c>
      <c r="R486">
        <v>250</v>
      </c>
      <c r="S486">
        <v>1400</v>
      </c>
      <c r="T486" s="152" t="s">
        <v>582</v>
      </c>
      <c r="U486" s="152" t="s">
        <v>582</v>
      </c>
      <c r="V486" s="152" t="s">
        <v>582</v>
      </c>
      <c r="W486" s="152" t="s">
        <v>582</v>
      </c>
      <c r="X486" s="152" t="s">
        <v>582</v>
      </c>
      <c r="Y486" s="152" t="s">
        <v>582</v>
      </c>
      <c r="Z486" s="147" t="s">
        <v>1254</v>
      </c>
      <c r="AA486" s="147"/>
      <c r="AB486" t="b">
        <v>0</v>
      </c>
    </row>
    <row r="487" spans="1:28" x14ac:dyDescent="0.2">
      <c r="A487" s="110" t="s">
        <v>34</v>
      </c>
      <c r="B487" s="110" t="s">
        <v>43</v>
      </c>
      <c r="C487" s="110" t="s">
        <v>1301</v>
      </c>
      <c r="D487" s="113">
        <v>45453</v>
      </c>
      <c r="E487" s="115">
        <v>15</v>
      </c>
      <c r="F487" s="110" t="s">
        <v>50</v>
      </c>
      <c r="G487" s="110" t="s">
        <v>29</v>
      </c>
      <c r="H487" s="111" t="s">
        <v>158</v>
      </c>
      <c r="I487" s="110" t="s">
        <v>56</v>
      </c>
      <c r="J487" s="114" t="s">
        <v>109</v>
      </c>
      <c r="K487" s="114">
        <v>0.16800000000000001</v>
      </c>
      <c r="L487" s="114" t="s">
        <v>424</v>
      </c>
      <c r="M487" s="114" t="b">
        <f t="shared" si="8"/>
        <v>0</v>
      </c>
      <c r="N487">
        <v>16</v>
      </c>
      <c r="O487">
        <v>1500</v>
      </c>
      <c r="P487">
        <v>200</v>
      </c>
      <c r="Q487">
        <v>1000</v>
      </c>
      <c r="R487">
        <v>5600</v>
      </c>
      <c r="S487">
        <v>1000</v>
      </c>
      <c r="T487" s="152" t="s">
        <v>582</v>
      </c>
      <c r="U487" s="152" t="s">
        <v>582</v>
      </c>
      <c r="V487" s="152" t="s">
        <v>582</v>
      </c>
      <c r="W487" s="152" t="s">
        <v>582</v>
      </c>
      <c r="X487" s="152" t="s">
        <v>582</v>
      </c>
      <c r="Y487" s="152" t="s">
        <v>582</v>
      </c>
      <c r="Z487" s="147" t="s">
        <v>1254</v>
      </c>
      <c r="AA487" s="147"/>
      <c r="AB487" t="b">
        <v>0</v>
      </c>
    </row>
    <row r="488" spans="1:28" x14ac:dyDescent="0.2">
      <c r="A488" s="110" t="s">
        <v>34</v>
      </c>
      <c r="B488" s="110" t="s">
        <v>43</v>
      </c>
      <c r="C488" s="110" t="s">
        <v>1301</v>
      </c>
      <c r="D488" s="113">
        <v>45453</v>
      </c>
      <c r="E488" s="115">
        <v>15</v>
      </c>
      <c r="F488" s="110" t="s">
        <v>50</v>
      </c>
      <c r="G488" s="110" t="s">
        <v>29</v>
      </c>
      <c r="H488" s="111" t="s">
        <v>6</v>
      </c>
      <c r="I488" s="110" t="s">
        <v>56</v>
      </c>
      <c r="J488" s="114">
        <v>3.7</v>
      </c>
      <c r="K488" s="114">
        <v>3.7</v>
      </c>
      <c r="L488" s="114" t="s">
        <v>424</v>
      </c>
      <c r="M488" s="114" t="b">
        <f t="shared" si="8"/>
        <v>1</v>
      </c>
      <c r="N488">
        <v>150</v>
      </c>
      <c r="O488">
        <v>82000</v>
      </c>
      <c r="P488">
        <v>1700</v>
      </c>
      <c r="Q488">
        <v>31000</v>
      </c>
      <c r="R488">
        <v>49000</v>
      </c>
      <c r="S488">
        <v>31000</v>
      </c>
      <c r="T488" s="152">
        <v>2.4666666666666667E-2</v>
      </c>
      <c r="U488" s="152">
        <v>4.5121951219512199E-5</v>
      </c>
      <c r="V488" s="152">
        <v>2.176470588235294E-3</v>
      </c>
      <c r="W488" s="152">
        <v>1.1935483870967743E-4</v>
      </c>
      <c r="X488" s="152">
        <v>7.5510204081632656E-5</v>
      </c>
      <c r="Y488" s="152">
        <v>1.1935483870967743E-4</v>
      </c>
      <c r="Z488" s="147" t="s">
        <v>1254</v>
      </c>
      <c r="AA488" s="147"/>
      <c r="AB488" t="b">
        <v>0</v>
      </c>
    </row>
    <row r="489" spans="1:28" x14ac:dyDescent="0.2">
      <c r="A489" s="110" t="s">
        <v>34</v>
      </c>
      <c r="B489" s="110" t="s">
        <v>43</v>
      </c>
      <c r="C489" s="110" t="s">
        <v>1301</v>
      </c>
      <c r="D489" s="113">
        <v>45453</v>
      </c>
      <c r="E489" s="115">
        <v>15</v>
      </c>
      <c r="F489" s="110" t="s">
        <v>50</v>
      </c>
      <c r="G489" s="110" t="s">
        <v>29</v>
      </c>
      <c r="H489" s="111" t="s">
        <v>164</v>
      </c>
      <c r="I489" s="110" t="s">
        <v>56</v>
      </c>
      <c r="J489" s="114" t="s">
        <v>81</v>
      </c>
      <c r="K489" s="114">
        <v>0.33600000000000002</v>
      </c>
      <c r="L489" s="114" t="s">
        <v>424</v>
      </c>
      <c r="M489" s="114" t="b">
        <f t="shared" si="8"/>
        <v>0</v>
      </c>
      <c r="N489">
        <v>1100</v>
      </c>
      <c r="O489">
        <v>840000</v>
      </c>
      <c r="P489">
        <v>12000</v>
      </c>
      <c r="Q489">
        <v>840000</v>
      </c>
      <c r="R489">
        <v>320000</v>
      </c>
      <c r="S489">
        <v>840000</v>
      </c>
      <c r="T489" s="152" t="s">
        <v>582</v>
      </c>
      <c r="U489" s="152" t="s">
        <v>582</v>
      </c>
      <c r="V489" s="152" t="s">
        <v>582</v>
      </c>
      <c r="W489" s="152" t="s">
        <v>582</v>
      </c>
      <c r="X489" s="152" t="s">
        <v>582</v>
      </c>
      <c r="Y489" s="152" t="s">
        <v>582</v>
      </c>
      <c r="Z489" s="147" t="s">
        <v>1254</v>
      </c>
      <c r="AA489" s="147"/>
      <c r="AB489" t="b">
        <v>0</v>
      </c>
    </row>
    <row r="490" spans="1:28" x14ac:dyDescent="0.2">
      <c r="A490" s="110" t="s">
        <v>34</v>
      </c>
      <c r="B490" s="110" t="s">
        <v>43</v>
      </c>
      <c r="C490" s="110" t="s">
        <v>1301</v>
      </c>
      <c r="D490" s="113">
        <v>45453</v>
      </c>
      <c r="E490" s="115">
        <v>15</v>
      </c>
      <c r="F490" s="110" t="s">
        <v>50</v>
      </c>
      <c r="G490" s="110" t="s">
        <v>29</v>
      </c>
      <c r="H490" s="111" t="s">
        <v>7</v>
      </c>
      <c r="I490" s="110" t="s">
        <v>56</v>
      </c>
      <c r="J490" s="114">
        <v>17.100000000000001</v>
      </c>
      <c r="K490" s="114">
        <v>17.100000000000001</v>
      </c>
      <c r="L490" s="114" t="s">
        <v>424</v>
      </c>
      <c r="M490" s="114" t="b">
        <f t="shared" si="8"/>
        <v>1</v>
      </c>
      <c r="N490">
        <v>23</v>
      </c>
      <c r="O490">
        <v>810</v>
      </c>
      <c r="P490">
        <v>580</v>
      </c>
      <c r="Q490">
        <v>750</v>
      </c>
      <c r="R490">
        <v>16000</v>
      </c>
      <c r="S490">
        <v>750</v>
      </c>
      <c r="T490" s="152">
        <v>0.74347826086956526</v>
      </c>
      <c r="U490" s="152">
        <v>2.1111111111111112E-2</v>
      </c>
      <c r="V490" s="152">
        <v>2.9482758620689657E-2</v>
      </c>
      <c r="W490" s="152">
        <v>2.2800000000000001E-2</v>
      </c>
      <c r="X490" s="152">
        <v>1.06875E-3</v>
      </c>
      <c r="Y490" s="152">
        <v>2.2800000000000001E-2</v>
      </c>
      <c r="Z490" s="147" t="s">
        <v>1254</v>
      </c>
      <c r="AA490" s="147"/>
      <c r="AB490" t="b">
        <v>1</v>
      </c>
    </row>
    <row r="491" spans="1:28" x14ac:dyDescent="0.2">
      <c r="A491" s="110" t="s">
        <v>34</v>
      </c>
      <c r="B491" s="110" t="s">
        <v>43</v>
      </c>
      <c r="C491" s="110" t="s">
        <v>1301</v>
      </c>
      <c r="D491" s="113">
        <v>45453</v>
      </c>
      <c r="E491" s="115">
        <v>15</v>
      </c>
      <c r="F491" s="110" t="s">
        <v>50</v>
      </c>
      <c r="G491" s="110" t="s">
        <v>29</v>
      </c>
      <c r="H491" s="111" t="s">
        <v>172</v>
      </c>
      <c r="I491" s="110" t="s">
        <v>87</v>
      </c>
      <c r="J491" s="114">
        <v>0.88200000000000001</v>
      </c>
      <c r="K491" s="114">
        <v>0.88200000000000001</v>
      </c>
      <c r="L491" s="114" t="s">
        <v>424</v>
      </c>
      <c r="M491" s="114" t="b">
        <f t="shared" si="8"/>
        <v>1</v>
      </c>
      <c r="N491" t="s">
        <v>582</v>
      </c>
      <c r="O491">
        <v>57000</v>
      </c>
      <c r="P491" t="s">
        <v>582</v>
      </c>
      <c r="Q491">
        <v>27000</v>
      </c>
      <c r="R491" t="s">
        <v>582</v>
      </c>
      <c r="S491">
        <v>27000</v>
      </c>
      <c r="T491" s="152" t="s">
        <v>582</v>
      </c>
      <c r="U491" s="152">
        <v>1.5473684210526316E-5</v>
      </c>
      <c r="V491" s="152" t="s">
        <v>582</v>
      </c>
      <c r="W491" s="152">
        <v>3.266666666666667E-5</v>
      </c>
      <c r="X491" s="152" t="s">
        <v>582</v>
      </c>
      <c r="Y491" s="152">
        <v>3.266666666666667E-5</v>
      </c>
      <c r="Z491" s="147" t="s">
        <v>1254</v>
      </c>
      <c r="AA491" s="147"/>
      <c r="AB491" t="b">
        <v>0</v>
      </c>
    </row>
    <row r="492" spans="1:28" x14ac:dyDescent="0.2">
      <c r="A492" s="110" t="s">
        <v>34</v>
      </c>
      <c r="B492" s="110" t="s">
        <v>43</v>
      </c>
      <c r="C492" s="110" t="s">
        <v>1301</v>
      </c>
      <c r="D492" s="113">
        <v>45453</v>
      </c>
      <c r="E492" s="115">
        <v>15</v>
      </c>
      <c r="F492" s="110" t="s">
        <v>50</v>
      </c>
      <c r="G492" s="110" t="s">
        <v>29</v>
      </c>
      <c r="H492" s="111" t="s">
        <v>9</v>
      </c>
      <c r="I492" s="110" t="s">
        <v>56</v>
      </c>
      <c r="J492" s="114">
        <v>0.84099999999999997</v>
      </c>
      <c r="K492" s="114">
        <v>0.84099999999999997</v>
      </c>
      <c r="L492" s="114" t="s">
        <v>424</v>
      </c>
      <c r="M492" s="114" t="b">
        <f t="shared" si="8"/>
        <v>1</v>
      </c>
      <c r="N492">
        <v>1000</v>
      </c>
      <c r="O492">
        <v>4300</v>
      </c>
      <c r="P492">
        <v>10000</v>
      </c>
      <c r="Q492">
        <v>1800</v>
      </c>
      <c r="R492">
        <v>280000</v>
      </c>
      <c r="S492">
        <v>1800</v>
      </c>
      <c r="T492" s="152">
        <v>8.4099999999999995E-4</v>
      </c>
      <c r="U492" s="152">
        <v>1.955813953488372E-4</v>
      </c>
      <c r="V492" s="152">
        <v>8.4099999999999998E-5</v>
      </c>
      <c r="W492" s="152">
        <v>4.6722222222222222E-4</v>
      </c>
      <c r="X492" s="152">
        <v>3.0035714285714284E-6</v>
      </c>
      <c r="Y492" s="152">
        <v>4.6722222222222222E-4</v>
      </c>
      <c r="Z492" s="147" t="s">
        <v>1254</v>
      </c>
      <c r="AA492" s="147"/>
      <c r="AB492" t="b">
        <v>0</v>
      </c>
    </row>
    <row r="493" spans="1:28" x14ac:dyDescent="0.2">
      <c r="A493" s="110" t="s">
        <v>34</v>
      </c>
      <c r="B493" s="110" t="s">
        <v>43</v>
      </c>
      <c r="C493" s="110" t="s">
        <v>1301</v>
      </c>
      <c r="D493" s="113">
        <v>45453</v>
      </c>
      <c r="E493" s="115">
        <v>15</v>
      </c>
      <c r="F493" s="110" t="s">
        <v>50</v>
      </c>
      <c r="G493" s="110" t="s">
        <v>29</v>
      </c>
      <c r="H493" s="111" t="s">
        <v>11</v>
      </c>
      <c r="I493" s="110" t="s">
        <v>87</v>
      </c>
      <c r="J493" s="114">
        <v>6.1</v>
      </c>
      <c r="K493" s="114">
        <v>6.1</v>
      </c>
      <c r="L493" s="114" t="s">
        <v>424</v>
      </c>
      <c r="M493" s="114" t="b">
        <f t="shared" si="8"/>
        <v>1</v>
      </c>
      <c r="N493" t="s">
        <v>582</v>
      </c>
      <c r="O493">
        <v>88000</v>
      </c>
      <c r="P493" t="s">
        <v>582</v>
      </c>
      <c r="Q493">
        <v>28000</v>
      </c>
      <c r="R493" t="s">
        <v>582</v>
      </c>
      <c r="S493">
        <v>28000</v>
      </c>
      <c r="T493" s="152" t="s">
        <v>582</v>
      </c>
      <c r="U493" s="152">
        <v>6.931818181818181E-5</v>
      </c>
      <c r="V493" s="152" t="s">
        <v>582</v>
      </c>
      <c r="W493" s="152">
        <v>2.1785714285714285E-4</v>
      </c>
      <c r="X493" s="152" t="s">
        <v>582</v>
      </c>
      <c r="Y493" s="152">
        <v>2.1785714285714285E-4</v>
      </c>
      <c r="Z493" s="147" t="s">
        <v>1254</v>
      </c>
      <c r="AA493" s="147"/>
      <c r="AB493" t="b">
        <v>0</v>
      </c>
    </row>
    <row r="494" spans="1:28" x14ac:dyDescent="0.2">
      <c r="A494" s="110" t="s">
        <v>34</v>
      </c>
      <c r="B494" s="110" t="s">
        <v>43</v>
      </c>
      <c r="C494" s="110" t="s">
        <v>1301</v>
      </c>
      <c r="D494" s="113">
        <v>45453</v>
      </c>
      <c r="E494" s="115">
        <v>15</v>
      </c>
      <c r="F494" s="110" t="s">
        <v>50</v>
      </c>
      <c r="G494" s="110" t="s">
        <v>29</v>
      </c>
      <c r="H494" s="111" t="s">
        <v>176</v>
      </c>
      <c r="I494" s="110" t="s">
        <v>87</v>
      </c>
      <c r="J494" s="114" t="s">
        <v>109</v>
      </c>
      <c r="K494" s="114">
        <v>0.16800000000000001</v>
      </c>
      <c r="L494" s="114" t="s">
        <v>424</v>
      </c>
      <c r="M494" s="114" t="b">
        <f t="shared" si="8"/>
        <v>0</v>
      </c>
      <c r="N494" t="s">
        <v>582</v>
      </c>
      <c r="O494">
        <v>870000</v>
      </c>
      <c r="P494" t="s">
        <v>582</v>
      </c>
      <c r="Q494">
        <v>470000</v>
      </c>
      <c r="R494" t="s">
        <v>582</v>
      </c>
      <c r="S494">
        <v>470000</v>
      </c>
      <c r="T494" s="152" t="s">
        <v>582</v>
      </c>
      <c r="U494" s="152" t="s">
        <v>582</v>
      </c>
      <c r="V494" s="152" t="s">
        <v>582</v>
      </c>
      <c r="W494" s="152" t="s">
        <v>582</v>
      </c>
      <c r="X494" s="152" t="s">
        <v>582</v>
      </c>
      <c r="Y494" s="152" t="s">
        <v>582</v>
      </c>
      <c r="Z494" s="147" t="s">
        <v>1254</v>
      </c>
      <c r="AA494" s="147"/>
      <c r="AB494" t="b">
        <v>0</v>
      </c>
    </row>
    <row r="495" spans="1:28" x14ac:dyDescent="0.2">
      <c r="A495" s="110" t="s">
        <v>34</v>
      </c>
      <c r="B495" s="110" t="s">
        <v>43</v>
      </c>
      <c r="C495" s="110" t="s">
        <v>1301</v>
      </c>
      <c r="D495" s="113">
        <v>45453</v>
      </c>
      <c r="E495" s="115">
        <v>15</v>
      </c>
      <c r="F495" s="110" t="s">
        <v>50</v>
      </c>
      <c r="G495" s="110" t="s">
        <v>29</v>
      </c>
      <c r="H495" s="111" t="s">
        <v>180</v>
      </c>
      <c r="I495" s="110" t="s">
        <v>56</v>
      </c>
      <c r="J495" s="114" t="s">
        <v>109</v>
      </c>
      <c r="K495" s="114">
        <v>0.16800000000000001</v>
      </c>
      <c r="L495" s="114" t="s">
        <v>424</v>
      </c>
      <c r="M495" s="114" t="b">
        <f t="shared" si="8"/>
        <v>0</v>
      </c>
      <c r="N495">
        <v>26</v>
      </c>
      <c r="O495">
        <v>55</v>
      </c>
      <c r="P495">
        <v>320</v>
      </c>
      <c r="Q495">
        <v>54</v>
      </c>
      <c r="R495">
        <v>8900</v>
      </c>
      <c r="S495">
        <v>54</v>
      </c>
      <c r="T495" s="152" t="s">
        <v>582</v>
      </c>
      <c r="U495" s="152" t="s">
        <v>582</v>
      </c>
      <c r="V495" s="152" t="s">
        <v>582</v>
      </c>
      <c r="W495" s="152" t="s">
        <v>582</v>
      </c>
      <c r="X495" s="152" t="s">
        <v>582</v>
      </c>
      <c r="Y495" s="152" t="s">
        <v>582</v>
      </c>
      <c r="Z495" s="147" t="s">
        <v>1254</v>
      </c>
      <c r="AA495" s="147"/>
      <c r="AB495" t="b">
        <v>0</v>
      </c>
    </row>
    <row r="496" spans="1:28" x14ac:dyDescent="0.2">
      <c r="A496" s="110" t="s">
        <v>34</v>
      </c>
      <c r="B496" s="110" t="s">
        <v>43</v>
      </c>
      <c r="C496" s="110" t="s">
        <v>1301</v>
      </c>
      <c r="D496" s="113">
        <v>45453</v>
      </c>
      <c r="E496" s="115">
        <v>15</v>
      </c>
      <c r="F496" s="110" t="s">
        <v>50</v>
      </c>
      <c r="G496" s="110" t="s">
        <v>29</v>
      </c>
      <c r="H496" s="111" t="s">
        <v>184</v>
      </c>
      <c r="I496" s="110" t="s">
        <v>185</v>
      </c>
      <c r="J496" s="114">
        <v>0.878</v>
      </c>
      <c r="K496" s="114">
        <v>0.878</v>
      </c>
      <c r="L496" s="114" t="s">
        <v>424</v>
      </c>
      <c r="M496" s="114" t="b">
        <f t="shared" si="8"/>
        <v>1</v>
      </c>
      <c r="N496">
        <v>51</v>
      </c>
      <c r="O496" t="s">
        <v>582</v>
      </c>
      <c r="P496">
        <v>130</v>
      </c>
      <c r="Q496" t="s">
        <v>582</v>
      </c>
      <c r="R496">
        <v>3700</v>
      </c>
      <c r="S496" t="s">
        <v>582</v>
      </c>
      <c r="T496" s="152">
        <v>1.7215686274509805E-2</v>
      </c>
      <c r="U496" s="152" t="s">
        <v>582</v>
      </c>
      <c r="V496" s="152">
        <v>6.7538461538461537E-3</v>
      </c>
      <c r="W496" s="152" t="s">
        <v>582</v>
      </c>
      <c r="X496" s="152">
        <v>2.372972972972973E-4</v>
      </c>
      <c r="Y496" s="152" t="s">
        <v>582</v>
      </c>
      <c r="Z496" s="147" t="s">
        <v>1254</v>
      </c>
      <c r="AA496" s="147"/>
      <c r="AB496" t="b">
        <v>0</v>
      </c>
    </row>
    <row r="497" spans="1:28" x14ac:dyDescent="0.2">
      <c r="A497" s="110" t="s">
        <v>34</v>
      </c>
      <c r="B497" s="110" t="s">
        <v>43</v>
      </c>
      <c r="C497" s="110" t="s">
        <v>1301</v>
      </c>
      <c r="D497" s="113">
        <v>45453</v>
      </c>
      <c r="E497" s="115">
        <v>15</v>
      </c>
      <c r="F497" s="110" t="s">
        <v>50</v>
      </c>
      <c r="G497" s="110" t="s">
        <v>29</v>
      </c>
      <c r="H497" s="111" t="s">
        <v>188</v>
      </c>
      <c r="I497" s="110" t="s">
        <v>87</v>
      </c>
      <c r="J497" s="114" t="s">
        <v>65</v>
      </c>
      <c r="K497" s="114">
        <v>0.67300000000000004</v>
      </c>
      <c r="L497" s="114" t="s">
        <v>424</v>
      </c>
      <c r="M497" s="114" t="b">
        <f t="shared" si="8"/>
        <v>0</v>
      </c>
      <c r="N497" t="s">
        <v>582</v>
      </c>
      <c r="O497">
        <v>130000</v>
      </c>
      <c r="P497" t="s">
        <v>582</v>
      </c>
      <c r="Q497">
        <v>69000</v>
      </c>
      <c r="R497" t="s">
        <v>582</v>
      </c>
      <c r="S497">
        <v>69000</v>
      </c>
      <c r="T497" s="152" t="s">
        <v>582</v>
      </c>
      <c r="U497" s="152" t="s">
        <v>582</v>
      </c>
      <c r="V497" s="152" t="s">
        <v>582</v>
      </c>
      <c r="W497" s="152" t="s">
        <v>582</v>
      </c>
      <c r="X497" s="152" t="s">
        <v>582</v>
      </c>
      <c r="Y497" s="152" t="s">
        <v>582</v>
      </c>
      <c r="Z497" s="147" t="s">
        <v>1254</v>
      </c>
      <c r="AA497" s="147"/>
      <c r="AB497" t="b">
        <v>0</v>
      </c>
    </row>
    <row r="498" spans="1:28" x14ac:dyDescent="0.2">
      <c r="A498" s="110" t="s">
        <v>34</v>
      </c>
      <c r="B498" s="110" t="s">
        <v>43</v>
      </c>
      <c r="C498" s="110" t="s">
        <v>1301</v>
      </c>
      <c r="D498" s="113">
        <v>45453</v>
      </c>
      <c r="E498" s="115">
        <v>15</v>
      </c>
      <c r="F498" s="110" t="s">
        <v>50</v>
      </c>
      <c r="G498" s="110" t="s">
        <v>29</v>
      </c>
      <c r="H498" s="111" t="s">
        <v>191</v>
      </c>
      <c r="I498" s="110" t="s">
        <v>87</v>
      </c>
      <c r="J498" s="114">
        <v>21.9</v>
      </c>
      <c r="K498" s="114">
        <v>21.9</v>
      </c>
      <c r="L498" s="114" t="s">
        <v>424</v>
      </c>
      <c r="M498" s="114" t="b">
        <f t="shared" si="8"/>
        <v>1</v>
      </c>
      <c r="N498" t="s">
        <v>582</v>
      </c>
      <c r="O498">
        <v>6900</v>
      </c>
      <c r="P498" t="s">
        <v>582</v>
      </c>
      <c r="Q498">
        <v>2900</v>
      </c>
      <c r="R498" t="s">
        <v>582</v>
      </c>
      <c r="S498">
        <v>2900</v>
      </c>
      <c r="T498" s="152" t="s">
        <v>582</v>
      </c>
      <c r="U498" s="152">
        <v>3.1739130434782605E-3</v>
      </c>
      <c r="V498" s="152" t="s">
        <v>582</v>
      </c>
      <c r="W498" s="152">
        <v>7.5517241379310339E-3</v>
      </c>
      <c r="X498" s="152" t="s">
        <v>582</v>
      </c>
      <c r="Y498" s="152">
        <v>7.5517241379310339E-3</v>
      </c>
      <c r="Z498" s="147" t="s">
        <v>1254</v>
      </c>
      <c r="AA498" s="147"/>
      <c r="AB498" t="b">
        <v>0</v>
      </c>
    </row>
    <row r="499" spans="1:28" x14ac:dyDescent="0.2">
      <c r="A499" s="110" t="s">
        <v>34</v>
      </c>
      <c r="B499" s="110" t="s">
        <v>43</v>
      </c>
      <c r="C499" s="110" t="s">
        <v>1301</v>
      </c>
      <c r="D499" s="113">
        <v>45453</v>
      </c>
      <c r="E499" s="115">
        <v>15</v>
      </c>
      <c r="F499" s="110" t="s">
        <v>50</v>
      </c>
      <c r="G499" s="110" t="s">
        <v>29</v>
      </c>
      <c r="H499" s="111" t="s">
        <v>1</v>
      </c>
      <c r="I499" s="110" t="s">
        <v>87</v>
      </c>
      <c r="J499" s="114">
        <v>6.59</v>
      </c>
      <c r="K499" s="114">
        <v>6.59</v>
      </c>
      <c r="L499" s="114" t="s">
        <v>424</v>
      </c>
      <c r="M499" s="114" t="b">
        <f t="shared" si="8"/>
        <v>1</v>
      </c>
      <c r="N499" t="s">
        <v>582</v>
      </c>
      <c r="O499">
        <v>6900</v>
      </c>
      <c r="P499" t="s">
        <v>582</v>
      </c>
      <c r="Q499">
        <v>2900</v>
      </c>
      <c r="R499" t="s">
        <v>582</v>
      </c>
      <c r="S499">
        <v>2900</v>
      </c>
      <c r="T499" s="152" t="s">
        <v>582</v>
      </c>
      <c r="U499" s="152">
        <v>9.5507246376811588E-4</v>
      </c>
      <c r="V499" s="152" t="s">
        <v>582</v>
      </c>
      <c r="W499" s="152">
        <v>2.2724137931034484E-3</v>
      </c>
      <c r="X499" s="152" t="s">
        <v>582</v>
      </c>
      <c r="Y499" s="152">
        <v>2.2724137931034484E-3</v>
      </c>
      <c r="Z499" s="147" t="s">
        <v>1254</v>
      </c>
      <c r="AA499" s="147"/>
      <c r="AB499" t="b">
        <v>0</v>
      </c>
    </row>
    <row r="500" spans="1:28" x14ac:dyDescent="0.2">
      <c r="A500" s="110" t="s">
        <v>34</v>
      </c>
      <c r="B500" s="110" t="s">
        <v>43</v>
      </c>
      <c r="C500" s="110" t="s">
        <v>1301</v>
      </c>
      <c r="D500" s="113">
        <v>45453</v>
      </c>
      <c r="E500" s="115">
        <v>15</v>
      </c>
      <c r="F500" s="110" t="s">
        <v>50</v>
      </c>
      <c r="G500" s="110" t="s">
        <v>29</v>
      </c>
      <c r="H500" s="111" t="s">
        <v>196</v>
      </c>
      <c r="I500" s="110" t="s">
        <v>56</v>
      </c>
      <c r="J500" s="114" t="s">
        <v>109</v>
      </c>
      <c r="K500" s="114">
        <v>0.16800000000000001</v>
      </c>
      <c r="L500" s="114" t="s">
        <v>424</v>
      </c>
      <c r="M500" s="114" t="b">
        <f t="shared" si="8"/>
        <v>0</v>
      </c>
      <c r="N500">
        <v>4.4000000000000004</v>
      </c>
      <c r="O500">
        <v>3100</v>
      </c>
      <c r="P500">
        <v>34</v>
      </c>
      <c r="Q500">
        <v>1000</v>
      </c>
      <c r="R500">
        <v>950</v>
      </c>
      <c r="S500">
        <v>1000</v>
      </c>
      <c r="T500" s="152" t="s">
        <v>582</v>
      </c>
      <c r="U500" s="152" t="s">
        <v>582</v>
      </c>
      <c r="V500" s="152" t="s">
        <v>582</v>
      </c>
      <c r="W500" s="152" t="s">
        <v>582</v>
      </c>
      <c r="X500" s="152" t="s">
        <v>582</v>
      </c>
      <c r="Y500" s="152" t="s">
        <v>582</v>
      </c>
      <c r="Z500" s="147" t="s">
        <v>1254</v>
      </c>
      <c r="AA500" s="147"/>
      <c r="AB500" t="b">
        <v>0</v>
      </c>
    </row>
    <row r="501" spans="1:28" x14ac:dyDescent="0.2">
      <c r="A501" s="110" t="s">
        <v>34</v>
      </c>
      <c r="B501" s="110" t="s">
        <v>43</v>
      </c>
      <c r="C501" s="110" t="s">
        <v>1301</v>
      </c>
      <c r="D501" s="113">
        <v>45453</v>
      </c>
      <c r="E501" s="115">
        <v>15</v>
      </c>
      <c r="F501" s="110" t="s">
        <v>50</v>
      </c>
      <c r="G501" s="110" t="s">
        <v>29</v>
      </c>
      <c r="H501" s="111" t="s">
        <v>200</v>
      </c>
      <c r="I501" s="110" t="s">
        <v>87</v>
      </c>
      <c r="J501" s="114">
        <v>22.28</v>
      </c>
      <c r="K501" s="114">
        <v>22.28</v>
      </c>
      <c r="L501" s="114" t="s">
        <v>424</v>
      </c>
      <c r="M501" s="114" t="b">
        <f t="shared" si="8"/>
        <v>1</v>
      </c>
      <c r="N501" t="s">
        <v>582</v>
      </c>
      <c r="O501">
        <v>25000</v>
      </c>
      <c r="P501" t="s">
        <v>582</v>
      </c>
      <c r="Q501">
        <v>20000</v>
      </c>
      <c r="R501" t="s">
        <v>582</v>
      </c>
      <c r="S501">
        <v>20000</v>
      </c>
      <c r="T501" s="152" t="s">
        <v>582</v>
      </c>
      <c r="U501" s="152">
        <v>8.9120000000000009E-4</v>
      </c>
      <c r="V501" s="152" t="s">
        <v>582</v>
      </c>
      <c r="W501" s="152">
        <v>1.114E-3</v>
      </c>
      <c r="X501" s="152" t="s">
        <v>582</v>
      </c>
      <c r="Y501" s="152">
        <v>1.114E-3</v>
      </c>
      <c r="Z501" s="147" t="s">
        <v>1254</v>
      </c>
      <c r="AA501" s="147"/>
      <c r="AB501" t="b">
        <v>0</v>
      </c>
    </row>
    <row r="502" spans="1:28" x14ac:dyDescent="0.2">
      <c r="A502" s="110" t="s">
        <v>34</v>
      </c>
      <c r="B502" s="110" t="s">
        <v>43</v>
      </c>
      <c r="C502" s="110" t="s">
        <v>1301</v>
      </c>
      <c r="D502" s="113">
        <v>45453</v>
      </c>
      <c r="E502" s="115">
        <v>15</v>
      </c>
      <c r="F502" s="110" t="s">
        <v>50</v>
      </c>
      <c r="G502" s="110" t="s">
        <v>29</v>
      </c>
      <c r="H502" s="111" t="s">
        <v>204</v>
      </c>
      <c r="I502" s="110" t="s">
        <v>205</v>
      </c>
      <c r="J502" s="114" t="s">
        <v>206</v>
      </c>
      <c r="L502" s="114" t="s">
        <v>424</v>
      </c>
      <c r="M502" s="114" t="b">
        <f t="shared" si="8"/>
        <v>0</v>
      </c>
      <c r="N502">
        <v>1.9</v>
      </c>
      <c r="O502">
        <v>310</v>
      </c>
      <c r="P502">
        <v>15</v>
      </c>
      <c r="Q502">
        <v>97</v>
      </c>
      <c r="R502">
        <v>420</v>
      </c>
      <c r="S502">
        <v>97</v>
      </c>
      <c r="T502" s="152" t="s">
        <v>582</v>
      </c>
      <c r="U502" s="152" t="s">
        <v>582</v>
      </c>
      <c r="V502" s="152" t="s">
        <v>582</v>
      </c>
      <c r="W502" s="152" t="s">
        <v>582</v>
      </c>
      <c r="X502" s="152" t="s">
        <v>582</v>
      </c>
      <c r="Y502" s="152" t="s">
        <v>582</v>
      </c>
      <c r="Z502" s="147"/>
      <c r="AA502" s="147"/>
      <c r="AB502" t="b">
        <v>0</v>
      </c>
    </row>
    <row r="503" spans="1:28" x14ac:dyDescent="0.2">
      <c r="A503" s="110" t="s">
        <v>34</v>
      </c>
      <c r="B503" s="110" t="s">
        <v>43</v>
      </c>
      <c r="C503" s="110" t="s">
        <v>1301</v>
      </c>
      <c r="D503" s="113">
        <v>45453</v>
      </c>
      <c r="E503" s="115">
        <v>15</v>
      </c>
      <c r="F503" s="110" t="s">
        <v>50</v>
      </c>
      <c r="G503" s="110" t="s">
        <v>29</v>
      </c>
      <c r="H503" s="111" t="s">
        <v>207</v>
      </c>
      <c r="I503" s="110" t="s">
        <v>208</v>
      </c>
      <c r="J503" s="114" t="s">
        <v>206</v>
      </c>
      <c r="L503" s="114" t="s">
        <v>424</v>
      </c>
      <c r="M503" s="114" t="b">
        <f t="shared" si="8"/>
        <v>0</v>
      </c>
      <c r="N503" t="s">
        <v>582</v>
      </c>
      <c r="O503">
        <v>220000</v>
      </c>
      <c r="P503" t="s">
        <v>582</v>
      </c>
      <c r="Q503">
        <v>69000</v>
      </c>
      <c r="R503" t="s">
        <v>582</v>
      </c>
      <c r="S503">
        <v>69000</v>
      </c>
      <c r="T503" s="152" t="s">
        <v>582</v>
      </c>
      <c r="U503" s="152" t="s">
        <v>582</v>
      </c>
      <c r="V503" s="152" t="s">
        <v>582</v>
      </c>
      <c r="W503" s="152" t="s">
        <v>582</v>
      </c>
      <c r="X503" s="152" t="s">
        <v>582</v>
      </c>
      <c r="Y503" s="152" t="s">
        <v>582</v>
      </c>
      <c r="Z503" s="147" t="s">
        <v>1254</v>
      </c>
      <c r="AA503" s="147"/>
      <c r="AB503" t="b">
        <v>0</v>
      </c>
    </row>
    <row r="504" spans="1:28" x14ac:dyDescent="0.2">
      <c r="A504" s="110" t="s">
        <v>34</v>
      </c>
      <c r="B504" s="110" t="s">
        <v>43</v>
      </c>
      <c r="C504" s="110" t="s">
        <v>1301</v>
      </c>
      <c r="D504" s="113">
        <v>45453</v>
      </c>
      <c r="E504" s="115">
        <v>15</v>
      </c>
      <c r="F504" s="110" t="s">
        <v>50</v>
      </c>
      <c r="G504" s="110" t="s">
        <v>29</v>
      </c>
      <c r="H504" s="111" t="s">
        <v>209</v>
      </c>
      <c r="I504" s="110" t="s">
        <v>208</v>
      </c>
      <c r="J504" s="114" t="s">
        <v>206</v>
      </c>
      <c r="L504" s="114" t="s">
        <v>424</v>
      </c>
      <c r="M504" s="114" t="b">
        <f t="shared" si="8"/>
        <v>0</v>
      </c>
      <c r="N504">
        <v>9000</v>
      </c>
      <c r="O504">
        <v>1100</v>
      </c>
      <c r="P504">
        <v>220000</v>
      </c>
      <c r="Q504">
        <v>350</v>
      </c>
      <c r="R504">
        <v>6200000</v>
      </c>
      <c r="S504">
        <v>350</v>
      </c>
      <c r="T504" s="152" t="s">
        <v>582</v>
      </c>
      <c r="U504" s="152" t="s">
        <v>582</v>
      </c>
      <c r="V504" s="152" t="s">
        <v>582</v>
      </c>
      <c r="W504" s="152" t="s">
        <v>582</v>
      </c>
      <c r="X504" s="152" t="s">
        <v>582</v>
      </c>
      <c r="Y504" s="152" t="s">
        <v>582</v>
      </c>
      <c r="Z504" s="147" t="s">
        <v>1254</v>
      </c>
      <c r="AA504" s="147"/>
      <c r="AB504" t="b">
        <v>0</v>
      </c>
    </row>
    <row r="505" spans="1:28" x14ac:dyDescent="0.2">
      <c r="A505" s="110" t="s">
        <v>34</v>
      </c>
      <c r="B505" s="110" t="s">
        <v>43</v>
      </c>
      <c r="C505" s="110" t="s">
        <v>1301</v>
      </c>
      <c r="D505" s="113">
        <v>45453</v>
      </c>
      <c r="E505" s="115">
        <v>15</v>
      </c>
      <c r="F505" s="110" t="s">
        <v>50</v>
      </c>
      <c r="G505" s="110" t="s">
        <v>29</v>
      </c>
      <c r="H505" s="111" t="s">
        <v>210</v>
      </c>
      <c r="I505" s="110" t="s">
        <v>208</v>
      </c>
      <c r="J505" s="114" t="s">
        <v>206</v>
      </c>
      <c r="L505" s="114" t="s">
        <v>424</v>
      </c>
      <c r="M505" s="114" t="b">
        <f t="shared" si="8"/>
        <v>0</v>
      </c>
      <c r="N505" t="s">
        <v>582</v>
      </c>
      <c r="O505">
        <v>1700000</v>
      </c>
      <c r="P505" t="s">
        <v>582</v>
      </c>
      <c r="Q505">
        <v>530000</v>
      </c>
      <c r="R505" t="s">
        <v>582</v>
      </c>
      <c r="S505">
        <v>530000</v>
      </c>
      <c r="T505" s="152" t="s">
        <v>582</v>
      </c>
      <c r="U505" s="152" t="s">
        <v>582</v>
      </c>
      <c r="V505" s="152" t="s">
        <v>582</v>
      </c>
      <c r="W505" s="152" t="s">
        <v>582</v>
      </c>
      <c r="X505" s="152" t="s">
        <v>582</v>
      </c>
      <c r="Y505" s="152" t="s">
        <v>582</v>
      </c>
      <c r="Z505" s="147" t="s">
        <v>1254</v>
      </c>
      <c r="AA505" s="147"/>
      <c r="AB505" t="b">
        <v>0</v>
      </c>
    </row>
    <row r="506" spans="1:28" x14ac:dyDescent="0.2">
      <c r="A506" s="110" t="s">
        <v>34</v>
      </c>
      <c r="B506" s="110" t="s">
        <v>43</v>
      </c>
      <c r="C506" s="110" t="s">
        <v>1301</v>
      </c>
      <c r="D506" s="113">
        <v>45453</v>
      </c>
      <c r="E506" s="115">
        <v>15</v>
      </c>
      <c r="F506" s="110" t="s">
        <v>50</v>
      </c>
      <c r="G506" s="110" t="s">
        <v>29</v>
      </c>
      <c r="H506" s="111" t="s">
        <v>211</v>
      </c>
      <c r="I506" s="110" t="s">
        <v>212</v>
      </c>
      <c r="J506" s="114" t="s">
        <v>206</v>
      </c>
      <c r="L506" s="114" t="s">
        <v>424</v>
      </c>
      <c r="M506" s="114" t="b">
        <f t="shared" si="8"/>
        <v>0</v>
      </c>
      <c r="N506" t="s">
        <v>582</v>
      </c>
      <c r="O506">
        <v>530</v>
      </c>
      <c r="P506" t="s">
        <v>582</v>
      </c>
      <c r="Q506">
        <v>270</v>
      </c>
      <c r="R506" t="s">
        <v>582</v>
      </c>
      <c r="S506">
        <v>740</v>
      </c>
      <c r="T506" s="152" t="s">
        <v>582</v>
      </c>
      <c r="U506" s="152" t="s">
        <v>582</v>
      </c>
      <c r="V506" s="152" t="s">
        <v>582</v>
      </c>
      <c r="W506" s="152" t="s">
        <v>582</v>
      </c>
      <c r="X506" s="152" t="s">
        <v>582</v>
      </c>
      <c r="Y506" s="152" t="s">
        <v>582</v>
      </c>
      <c r="Z506" s="147" t="s">
        <v>1254</v>
      </c>
      <c r="AA506" s="147"/>
      <c r="AB506" t="b">
        <v>0</v>
      </c>
    </row>
    <row r="507" spans="1:28" x14ac:dyDescent="0.2">
      <c r="A507" s="110" t="s">
        <v>34</v>
      </c>
      <c r="B507" s="110" t="s">
        <v>43</v>
      </c>
      <c r="C507" s="110" t="s">
        <v>1301</v>
      </c>
      <c r="D507" s="113">
        <v>45453</v>
      </c>
      <c r="E507" s="115">
        <v>15</v>
      </c>
      <c r="F507" s="110" t="s">
        <v>50</v>
      </c>
      <c r="G507" s="110" t="s">
        <v>29</v>
      </c>
      <c r="H507" s="111" t="s">
        <v>213</v>
      </c>
      <c r="I507" s="110" t="s">
        <v>208</v>
      </c>
      <c r="J507" s="114" t="s">
        <v>206</v>
      </c>
      <c r="L507" s="114" t="s">
        <v>424</v>
      </c>
      <c r="M507" s="114" t="b">
        <f t="shared" si="8"/>
        <v>0</v>
      </c>
      <c r="N507" t="s">
        <v>582</v>
      </c>
      <c r="O507">
        <v>350</v>
      </c>
      <c r="P507" t="s">
        <v>582</v>
      </c>
      <c r="Q507">
        <v>110</v>
      </c>
      <c r="R507" t="s">
        <v>582</v>
      </c>
      <c r="S507">
        <v>110</v>
      </c>
      <c r="T507" s="152" t="s">
        <v>582</v>
      </c>
      <c r="U507" s="152" t="s">
        <v>582</v>
      </c>
      <c r="V507" s="152" t="s">
        <v>582</v>
      </c>
      <c r="W507" s="152" t="s">
        <v>582</v>
      </c>
      <c r="X507" s="152" t="s">
        <v>582</v>
      </c>
      <c r="Y507" s="152" t="s">
        <v>582</v>
      </c>
      <c r="Z507" s="147" t="s">
        <v>1254</v>
      </c>
      <c r="AA507" s="147"/>
      <c r="AB507" t="b">
        <v>0</v>
      </c>
    </row>
    <row r="508" spans="1:28" x14ac:dyDescent="0.2">
      <c r="A508" s="110" t="s">
        <v>34</v>
      </c>
      <c r="B508" s="110" t="s">
        <v>43</v>
      </c>
      <c r="C508" s="110" t="s">
        <v>1301</v>
      </c>
      <c r="D508" s="113">
        <v>45453</v>
      </c>
      <c r="E508" s="115">
        <v>15</v>
      </c>
      <c r="F508" s="110" t="s">
        <v>50</v>
      </c>
      <c r="G508" s="110" t="s">
        <v>29</v>
      </c>
      <c r="H508" s="111" t="s">
        <v>214</v>
      </c>
      <c r="I508" s="110" t="s">
        <v>208</v>
      </c>
      <c r="J508" s="114" t="s">
        <v>206</v>
      </c>
      <c r="L508" s="114" t="s">
        <v>424</v>
      </c>
      <c r="M508" s="114" t="b">
        <f t="shared" si="8"/>
        <v>0</v>
      </c>
      <c r="N508" t="s">
        <v>582</v>
      </c>
      <c r="O508">
        <v>5800</v>
      </c>
      <c r="P508" t="s">
        <v>582</v>
      </c>
      <c r="Q508">
        <v>1800</v>
      </c>
      <c r="R508" t="s">
        <v>582</v>
      </c>
      <c r="S508">
        <v>1800</v>
      </c>
      <c r="T508" s="152" t="s">
        <v>582</v>
      </c>
      <c r="U508" s="152" t="s">
        <v>582</v>
      </c>
      <c r="V508" s="152" t="s">
        <v>582</v>
      </c>
      <c r="W508" s="152" t="s">
        <v>582</v>
      </c>
      <c r="X508" s="152" t="s">
        <v>582</v>
      </c>
      <c r="Y508" s="152" t="s">
        <v>582</v>
      </c>
      <c r="Z508" s="147" t="s">
        <v>1254</v>
      </c>
      <c r="AA508" s="147"/>
      <c r="AB508" t="b">
        <v>0</v>
      </c>
    </row>
    <row r="509" spans="1:28" x14ac:dyDescent="0.2">
      <c r="A509" s="110" t="s">
        <v>34</v>
      </c>
      <c r="B509" s="110" t="s">
        <v>43</v>
      </c>
      <c r="C509" s="110" t="s">
        <v>1301</v>
      </c>
      <c r="D509" s="113">
        <v>45453</v>
      </c>
      <c r="E509" s="115">
        <v>15</v>
      </c>
      <c r="F509" s="110" t="s">
        <v>50</v>
      </c>
      <c r="G509" s="110" t="s">
        <v>29</v>
      </c>
      <c r="H509" s="111" t="s">
        <v>216</v>
      </c>
      <c r="I509" s="110" t="s">
        <v>56</v>
      </c>
      <c r="J509" s="114" t="s">
        <v>206</v>
      </c>
      <c r="L509" s="114" t="s">
        <v>424</v>
      </c>
      <c r="M509" s="114" t="b">
        <f t="shared" si="8"/>
        <v>0</v>
      </c>
      <c r="N509">
        <v>0.74</v>
      </c>
      <c r="O509">
        <v>11</v>
      </c>
      <c r="P509">
        <v>8.4</v>
      </c>
      <c r="Q509">
        <v>4.9000000000000004</v>
      </c>
      <c r="R509">
        <v>230</v>
      </c>
      <c r="S509">
        <v>4.9000000000000004</v>
      </c>
      <c r="T509" s="152" t="s">
        <v>582</v>
      </c>
      <c r="U509" s="152" t="s">
        <v>582</v>
      </c>
      <c r="V509" s="152" t="s">
        <v>582</v>
      </c>
      <c r="W509" s="152" t="s">
        <v>582</v>
      </c>
      <c r="X509" s="152" t="s">
        <v>582</v>
      </c>
      <c r="Y509" s="152" t="s">
        <v>582</v>
      </c>
      <c r="Z509" s="147" t="s">
        <v>1254</v>
      </c>
      <c r="AA509" s="147"/>
      <c r="AB509" t="b">
        <v>0</v>
      </c>
    </row>
    <row r="510" spans="1:28" x14ac:dyDescent="0.2">
      <c r="A510" s="110" t="s">
        <v>34</v>
      </c>
      <c r="B510" s="110" t="s">
        <v>43</v>
      </c>
      <c r="C510" s="110" t="s">
        <v>1301</v>
      </c>
      <c r="D510" s="113">
        <v>45453</v>
      </c>
      <c r="E510" s="115">
        <v>15</v>
      </c>
      <c r="F510" s="110" t="s">
        <v>50</v>
      </c>
      <c r="G510" s="110" t="s">
        <v>29</v>
      </c>
      <c r="H510" s="111" t="s">
        <v>4</v>
      </c>
      <c r="I510" s="110" t="s">
        <v>87</v>
      </c>
      <c r="J510" s="114" t="s">
        <v>222</v>
      </c>
      <c r="K510" s="114">
        <v>0.70199999999999996</v>
      </c>
      <c r="L510" s="114" t="s">
        <v>424</v>
      </c>
      <c r="M510" s="114" t="b">
        <f t="shared" ref="M510:M573" si="9">NOT(OR(LEFT(J510,1)="&lt;", J510 = "---"))</f>
        <v>0</v>
      </c>
      <c r="N510" t="s">
        <v>582</v>
      </c>
      <c r="O510">
        <v>70000</v>
      </c>
      <c r="P510" t="s">
        <v>582</v>
      </c>
      <c r="Q510">
        <v>21000</v>
      </c>
      <c r="R510" t="s">
        <v>582</v>
      </c>
      <c r="S510">
        <v>21000</v>
      </c>
      <c r="T510" s="152" t="s">
        <v>582</v>
      </c>
      <c r="U510" s="152" t="s">
        <v>582</v>
      </c>
      <c r="V510" s="152" t="s">
        <v>582</v>
      </c>
      <c r="W510" s="152" t="s">
        <v>582</v>
      </c>
      <c r="X510" s="152" t="s">
        <v>582</v>
      </c>
      <c r="Y510" s="152" t="s">
        <v>582</v>
      </c>
      <c r="Z510" s="147" t="s">
        <v>1254</v>
      </c>
      <c r="AA510" s="147"/>
      <c r="AB510" t="b">
        <v>0</v>
      </c>
    </row>
    <row r="511" spans="1:28" x14ac:dyDescent="0.2">
      <c r="A511" s="110" t="s">
        <v>34</v>
      </c>
      <c r="B511" s="110" t="s">
        <v>43</v>
      </c>
      <c r="C511" s="110" t="s">
        <v>1301</v>
      </c>
      <c r="D511" s="113">
        <v>45453</v>
      </c>
      <c r="E511" s="115">
        <v>15</v>
      </c>
      <c r="F511" s="110" t="s">
        <v>50</v>
      </c>
      <c r="G511" s="110" t="s">
        <v>29</v>
      </c>
      <c r="H511" s="111" t="s">
        <v>223</v>
      </c>
      <c r="I511" s="110" t="s">
        <v>87</v>
      </c>
      <c r="J511" s="114" t="s">
        <v>230</v>
      </c>
      <c r="K511" s="114">
        <v>0.60599999999999998</v>
      </c>
      <c r="L511" s="114" t="s">
        <v>424</v>
      </c>
      <c r="M511" s="114" t="b">
        <f t="shared" si="9"/>
        <v>0</v>
      </c>
      <c r="N511" t="s">
        <v>582</v>
      </c>
      <c r="O511">
        <v>350000</v>
      </c>
      <c r="P511" t="s">
        <v>582</v>
      </c>
      <c r="Q511">
        <v>110000</v>
      </c>
      <c r="R511" t="s">
        <v>582</v>
      </c>
      <c r="S511">
        <v>110000</v>
      </c>
      <c r="T511" s="152" t="s">
        <v>582</v>
      </c>
      <c r="U511" s="152" t="s">
        <v>582</v>
      </c>
      <c r="V511" s="152" t="s">
        <v>582</v>
      </c>
      <c r="W511" s="152" t="s">
        <v>582</v>
      </c>
      <c r="X511" s="152" t="s">
        <v>582</v>
      </c>
      <c r="Y511" s="152" t="s">
        <v>582</v>
      </c>
      <c r="Z511" s="147" t="s">
        <v>1254</v>
      </c>
      <c r="AA511" s="147"/>
      <c r="AB511" t="b">
        <v>0</v>
      </c>
    </row>
    <row r="512" spans="1:28" x14ac:dyDescent="0.2">
      <c r="A512" s="110" t="s">
        <v>34</v>
      </c>
      <c r="B512" s="110" t="s">
        <v>43</v>
      </c>
      <c r="C512" s="110" t="s">
        <v>1301</v>
      </c>
      <c r="D512" s="113">
        <v>45453</v>
      </c>
      <c r="E512" s="115">
        <v>15</v>
      </c>
      <c r="F512" s="110" t="s">
        <v>50</v>
      </c>
      <c r="G512" s="110" t="s">
        <v>29</v>
      </c>
      <c r="H512" s="111" t="s">
        <v>231</v>
      </c>
      <c r="I512" s="110" t="s">
        <v>56</v>
      </c>
      <c r="J512" s="114">
        <v>0.28499999999999998</v>
      </c>
      <c r="K512" s="114">
        <v>0.28499999999999998</v>
      </c>
      <c r="L512" s="114" t="s">
        <v>424</v>
      </c>
      <c r="M512" s="114" t="b">
        <f t="shared" si="9"/>
        <v>1</v>
      </c>
      <c r="N512">
        <v>21</v>
      </c>
      <c r="O512" t="s">
        <v>582</v>
      </c>
      <c r="P512">
        <v>170</v>
      </c>
      <c r="Q512" t="s">
        <v>582</v>
      </c>
      <c r="R512">
        <v>4800</v>
      </c>
      <c r="S512" t="s">
        <v>582</v>
      </c>
      <c r="T512" s="152">
        <v>1.3571428571428571E-2</v>
      </c>
      <c r="U512" s="152" t="s">
        <v>582</v>
      </c>
      <c r="V512" s="152">
        <v>1.676470588235294E-3</v>
      </c>
      <c r="W512" s="152" t="s">
        <v>582</v>
      </c>
      <c r="X512" s="152">
        <v>5.9374999999999993E-5</v>
      </c>
      <c r="Y512" s="152" t="s">
        <v>582</v>
      </c>
      <c r="Z512" s="147" t="s">
        <v>1254</v>
      </c>
      <c r="AA512" s="147"/>
      <c r="AB512" t="b">
        <v>0</v>
      </c>
    </row>
    <row r="513" spans="1:28" x14ac:dyDescent="0.2">
      <c r="A513" s="110" t="s">
        <v>34</v>
      </c>
      <c r="B513" s="110" t="s">
        <v>43</v>
      </c>
      <c r="C513" s="110" t="s">
        <v>1301</v>
      </c>
      <c r="D513" s="113">
        <v>45453</v>
      </c>
      <c r="E513" s="115">
        <v>15</v>
      </c>
      <c r="F513" s="110" t="s">
        <v>50</v>
      </c>
      <c r="G513" s="110" t="s">
        <v>29</v>
      </c>
      <c r="H513" s="111" t="s">
        <v>234</v>
      </c>
      <c r="I513" s="110" t="s">
        <v>205</v>
      </c>
      <c r="J513" s="114" t="s">
        <v>62</v>
      </c>
      <c r="K513" s="114">
        <v>0.11899999999999999</v>
      </c>
      <c r="L513" s="114" t="s">
        <v>424</v>
      </c>
      <c r="M513" s="114" t="b">
        <f t="shared" si="9"/>
        <v>0</v>
      </c>
      <c r="N513">
        <v>2.1</v>
      </c>
      <c r="O513">
        <v>220</v>
      </c>
      <c r="P513">
        <v>17</v>
      </c>
      <c r="Q513">
        <v>74</v>
      </c>
      <c r="R513">
        <v>490</v>
      </c>
      <c r="S513">
        <v>74</v>
      </c>
      <c r="T513" s="152" t="s">
        <v>582</v>
      </c>
      <c r="U513" s="152" t="s">
        <v>582</v>
      </c>
      <c r="V513" s="152" t="s">
        <v>582</v>
      </c>
      <c r="W513" s="152" t="s">
        <v>582</v>
      </c>
      <c r="X513" s="152" t="s">
        <v>582</v>
      </c>
      <c r="Y513" s="152" t="s">
        <v>582</v>
      </c>
      <c r="Z513" s="147" t="s">
        <v>1254</v>
      </c>
      <c r="AA513" s="147"/>
      <c r="AB513" t="b">
        <v>0</v>
      </c>
    </row>
    <row r="514" spans="1:28" x14ac:dyDescent="0.2">
      <c r="A514" s="110" t="s">
        <v>34</v>
      </c>
      <c r="B514" s="110" t="s">
        <v>43</v>
      </c>
      <c r="C514" s="110" t="s">
        <v>1301</v>
      </c>
      <c r="D514" s="113">
        <v>45453</v>
      </c>
      <c r="E514" s="115">
        <v>15</v>
      </c>
      <c r="F514" s="110" t="s">
        <v>50</v>
      </c>
      <c r="G514" s="110" t="s">
        <v>29</v>
      </c>
      <c r="H514" s="111" t="s">
        <v>238</v>
      </c>
      <c r="I514" s="110" t="s">
        <v>205</v>
      </c>
      <c r="J514" s="114" t="s">
        <v>241</v>
      </c>
      <c r="K514" s="114">
        <v>0.40400000000000003</v>
      </c>
      <c r="L514" s="114" t="s">
        <v>424</v>
      </c>
      <c r="M514" s="114" t="b">
        <f t="shared" si="9"/>
        <v>0</v>
      </c>
      <c r="N514">
        <v>21</v>
      </c>
      <c r="O514" t="s">
        <v>582</v>
      </c>
      <c r="P514">
        <v>170</v>
      </c>
      <c r="Q514" t="s">
        <v>582</v>
      </c>
      <c r="R514">
        <v>4900</v>
      </c>
      <c r="S514" t="s">
        <v>582</v>
      </c>
      <c r="T514" s="152" t="s">
        <v>582</v>
      </c>
      <c r="U514" s="152" t="s">
        <v>582</v>
      </c>
      <c r="V514" s="152" t="s">
        <v>582</v>
      </c>
      <c r="W514" s="152" t="s">
        <v>582</v>
      </c>
      <c r="X514" s="152" t="s">
        <v>582</v>
      </c>
      <c r="Y514" s="152" t="s">
        <v>582</v>
      </c>
      <c r="Z514" s="147" t="s">
        <v>1254</v>
      </c>
      <c r="AA514" s="147"/>
      <c r="AB514" t="b">
        <v>0</v>
      </c>
    </row>
    <row r="515" spans="1:28" x14ac:dyDescent="0.2">
      <c r="A515" s="110" t="s">
        <v>34</v>
      </c>
      <c r="B515" s="110" t="s">
        <v>43</v>
      </c>
      <c r="C515" s="110" t="s">
        <v>1301</v>
      </c>
      <c r="D515" s="113">
        <v>45453</v>
      </c>
      <c r="E515" s="115">
        <v>15</v>
      </c>
      <c r="F515" s="110" t="s">
        <v>50</v>
      </c>
      <c r="G515" s="110" t="s">
        <v>29</v>
      </c>
      <c r="H515" s="111" t="s">
        <v>242</v>
      </c>
      <c r="I515" s="110" t="s">
        <v>205</v>
      </c>
      <c r="J515" s="114" t="s">
        <v>246</v>
      </c>
      <c r="K515" s="114">
        <v>0.14299999999999999</v>
      </c>
      <c r="L515" s="114" t="s">
        <v>424</v>
      </c>
      <c r="M515" s="114" t="b">
        <f t="shared" si="9"/>
        <v>0</v>
      </c>
      <c r="N515">
        <v>210</v>
      </c>
      <c r="O515" t="s">
        <v>582</v>
      </c>
      <c r="P515">
        <v>1700</v>
      </c>
      <c r="Q515" t="s">
        <v>582</v>
      </c>
      <c r="R515">
        <v>49000</v>
      </c>
      <c r="S515" t="s">
        <v>582</v>
      </c>
      <c r="T515" s="152" t="s">
        <v>582</v>
      </c>
      <c r="U515" s="152" t="s">
        <v>582</v>
      </c>
      <c r="V515" s="152" t="s">
        <v>582</v>
      </c>
      <c r="W515" s="152" t="s">
        <v>582</v>
      </c>
      <c r="X515" s="152" t="s">
        <v>582</v>
      </c>
      <c r="Y515" s="152" t="s">
        <v>582</v>
      </c>
      <c r="Z515" s="147" t="s">
        <v>1254</v>
      </c>
      <c r="AA515" s="147"/>
      <c r="AB515" t="b">
        <v>0</v>
      </c>
    </row>
    <row r="516" spans="1:28" x14ac:dyDescent="0.2">
      <c r="A516" s="110" t="s">
        <v>34</v>
      </c>
      <c r="B516" s="110" t="s">
        <v>43</v>
      </c>
      <c r="C516" s="110" t="s">
        <v>1301</v>
      </c>
      <c r="D516" s="113">
        <v>45453</v>
      </c>
      <c r="E516" s="115">
        <v>15</v>
      </c>
      <c r="F516" s="110" t="s">
        <v>50</v>
      </c>
      <c r="G516" s="110" t="s">
        <v>29</v>
      </c>
      <c r="H516" s="111" t="s">
        <v>8</v>
      </c>
      <c r="I516" s="110" t="s">
        <v>205</v>
      </c>
      <c r="J516" s="114">
        <v>0.94199999999999995</v>
      </c>
      <c r="K516" s="114">
        <v>0.94199999999999995</v>
      </c>
      <c r="L516" s="114" t="s">
        <v>424</v>
      </c>
      <c r="M516" s="114" t="b">
        <f t="shared" si="9"/>
        <v>1</v>
      </c>
      <c r="N516">
        <v>290</v>
      </c>
      <c r="O516" t="s">
        <v>582</v>
      </c>
      <c r="P516">
        <v>2400</v>
      </c>
      <c r="Q516" t="s">
        <v>582</v>
      </c>
      <c r="R516">
        <v>67000</v>
      </c>
      <c r="S516" t="s">
        <v>582</v>
      </c>
      <c r="T516" s="152">
        <v>3.2482758620689654E-3</v>
      </c>
      <c r="U516" s="152" t="s">
        <v>582</v>
      </c>
      <c r="V516" s="152">
        <v>3.925E-4</v>
      </c>
      <c r="W516" s="152" t="s">
        <v>582</v>
      </c>
      <c r="X516" s="152">
        <v>1.4059701492537312E-5</v>
      </c>
      <c r="Y516" s="152" t="s">
        <v>582</v>
      </c>
      <c r="Z516" s="147" t="s">
        <v>1254</v>
      </c>
      <c r="AA516" s="147"/>
      <c r="AB516" t="b">
        <v>0</v>
      </c>
    </row>
    <row r="517" spans="1:28" x14ac:dyDescent="0.2">
      <c r="A517" s="110" t="s">
        <v>34</v>
      </c>
      <c r="B517" s="110" t="s">
        <v>43</v>
      </c>
      <c r="C517" s="110" t="s">
        <v>1301</v>
      </c>
      <c r="D517" s="113">
        <v>45453</v>
      </c>
      <c r="E517" s="115">
        <v>15</v>
      </c>
      <c r="F517" s="110" t="s">
        <v>50</v>
      </c>
      <c r="G517" s="110" t="s">
        <v>29</v>
      </c>
      <c r="H517" s="111" t="s">
        <v>249</v>
      </c>
      <c r="I517" s="110" t="s">
        <v>205</v>
      </c>
      <c r="J517" s="114" t="s">
        <v>62</v>
      </c>
      <c r="K517" s="114">
        <v>0.11899999999999999</v>
      </c>
      <c r="L517" s="114" t="s">
        <v>424</v>
      </c>
      <c r="M517" s="114" t="b">
        <f t="shared" si="9"/>
        <v>0</v>
      </c>
      <c r="N517">
        <v>2.1</v>
      </c>
      <c r="O517" t="s">
        <v>582</v>
      </c>
      <c r="P517">
        <v>17</v>
      </c>
      <c r="Q517" t="s">
        <v>582</v>
      </c>
      <c r="R517">
        <v>490</v>
      </c>
      <c r="S517" t="s">
        <v>582</v>
      </c>
      <c r="T517" s="152" t="s">
        <v>582</v>
      </c>
      <c r="U517" s="152" t="s">
        <v>582</v>
      </c>
      <c r="V517" s="152" t="s">
        <v>582</v>
      </c>
      <c r="W517" s="152" t="s">
        <v>582</v>
      </c>
      <c r="X517" s="152" t="s">
        <v>582</v>
      </c>
      <c r="Y517" s="152" t="s">
        <v>582</v>
      </c>
      <c r="Z517" s="147" t="s">
        <v>1254</v>
      </c>
      <c r="AA517" s="147"/>
      <c r="AB517" t="b">
        <v>0</v>
      </c>
    </row>
    <row r="518" spans="1:28" x14ac:dyDescent="0.2">
      <c r="A518" s="110" t="s">
        <v>34</v>
      </c>
      <c r="B518" s="110" t="s">
        <v>43</v>
      </c>
      <c r="C518" s="110" t="s">
        <v>1301</v>
      </c>
      <c r="D518" s="113">
        <v>45453</v>
      </c>
      <c r="E518" s="115">
        <v>15</v>
      </c>
      <c r="F518" s="110" t="s">
        <v>50</v>
      </c>
      <c r="G518" s="110" t="s">
        <v>29</v>
      </c>
      <c r="H518" s="111" t="s">
        <v>10</v>
      </c>
      <c r="I518" s="110" t="s">
        <v>208</v>
      </c>
      <c r="J518" s="114">
        <v>1.45</v>
      </c>
      <c r="K518" s="114">
        <v>1.45</v>
      </c>
      <c r="L518" s="114" t="s">
        <v>424</v>
      </c>
      <c r="M518" s="114" t="b">
        <f t="shared" si="9"/>
        <v>1</v>
      </c>
      <c r="N518" t="s">
        <v>582</v>
      </c>
      <c r="O518">
        <v>30000</v>
      </c>
      <c r="P518" t="s">
        <v>582</v>
      </c>
      <c r="Q518">
        <v>10000</v>
      </c>
      <c r="R518" t="s">
        <v>582</v>
      </c>
      <c r="S518">
        <v>10000</v>
      </c>
      <c r="T518" s="152" t="s">
        <v>582</v>
      </c>
      <c r="U518" s="152">
        <v>4.8333333333333334E-5</v>
      </c>
      <c r="V518" s="152" t="s">
        <v>582</v>
      </c>
      <c r="W518" s="152">
        <v>1.45E-4</v>
      </c>
      <c r="X518" s="152" t="s">
        <v>582</v>
      </c>
      <c r="Y518" s="152">
        <v>1.45E-4</v>
      </c>
      <c r="Z518" s="147" t="s">
        <v>1254</v>
      </c>
      <c r="AA518" s="147"/>
      <c r="AB518" t="b">
        <v>0</v>
      </c>
    </row>
    <row r="519" spans="1:28" x14ac:dyDescent="0.2">
      <c r="A519" s="110" t="s">
        <v>34</v>
      </c>
      <c r="B519" s="110" t="s">
        <v>43</v>
      </c>
      <c r="C519" s="110" t="s">
        <v>1301</v>
      </c>
      <c r="D519" s="113">
        <v>45453</v>
      </c>
      <c r="E519" s="115">
        <v>15</v>
      </c>
      <c r="F519" s="110" t="s">
        <v>50</v>
      </c>
      <c r="G519" s="110" t="s">
        <v>29</v>
      </c>
      <c r="H519" s="111" t="s">
        <v>12</v>
      </c>
      <c r="I519" s="110" t="s">
        <v>87</v>
      </c>
      <c r="J519" s="114">
        <v>2.19</v>
      </c>
      <c r="K519" s="114">
        <v>2.19</v>
      </c>
      <c r="L519" s="114" t="s">
        <v>424</v>
      </c>
      <c r="M519" s="114" t="b">
        <f t="shared" si="9"/>
        <v>1</v>
      </c>
      <c r="N519" t="s">
        <v>582</v>
      </c>
      <c r="O519">
        <v>47000</v>
      </c>
      <c r="P519" t="s">
        <v>582</v>
      </c>
      <c r="Q519">
        <v>14000</v>
      </c>
      <c r="R519" t="s">
        <v>582</v>
      </c>
      <c r="S519">
        <v>14000</v>
      </c>
      <c r="T519" s="152" t="s">
        <v>582</v>
      </c>
      <c r="U519" s="152">
        <v>4.6595744680851065E-5</v>
      </c>
      <c r="V519" s="152" t="s">
        <v>582</v>
      </c>
      <c r="W519" s="152">
        <v>1.5642857142857141E-4</v>
      </c>
      <c r="X519" s="152" t="s">
        <v>582</v>
      </c>
      <c r="Y519" s="152">
        <v>1.5642857142857141E-4</v>
      </c>
      <c r="Z519" s="147" t="s">
        <v>1254</v>
      </c>
      <c r="AA519" s="147"/>
      <c r="AB519" t="b">
        <v>0</v>
      </c>
    </row>
    <row r="520" spans="1:28" x14ac:dyDescent="0.2">
      <c r="A520" s="110" t="s">
        <v>34</v>
      </c>
      <c r="B520" s="110" t="s">
        <v>43</v>
      </c>
      <c r="C520" s="110" t="s">
        <v>1301</v>
      </c>
      <c r="D520" s="113">
        <v>45453</v>
      </c>
      <c r="E520" s="115">
        <v>15</v>
      </c>
      <c r="F520" s="110" t="s">
        <v>50</v>
      </c>
      <c r="G520" s="110" t="s">
        <v>29</v>
      </c>
      <c r="H520" s="111" t="s">
        <v>256</v>
      </c>
      <c r="I520" s="110" t="s">
        <v>205</v>
      </c>
      <c r="J520" s="114" t="s">
        <v>62</v>
      </c>
      <c r="K520" s="114">
        <v>0.11899999999999999</v>
      </c>
      <c r="L520" s="114" t="s">
        <v>424</v>
      </c>
      <c r="M520" s="114" t="b">
        <f t="shared" si="9"/>
        <v>0</v>
      </c>
      <c r="N520">
        <v>2.9</v>
      </c>
      <c r="O520" t="s">
        <v>582</v>
      </c>
      <c r="P520">
        <v>24</v>
      </c>
      <c r="Q520" t="s">
        <v>582</v>
      </c>
      <c r="R520">
        <v>670</v>
      </c>
      <c r="S520" t="s">
        <v>582</v>
      </c>
      <c r="T520" s="152" t="s">
        <v>582</v>
      </c>
      <c r="U520" s="152" t="s">
        <v>582</v>
      </c>
      <c r="V520" s="152" t="s">
        <v>582</v>
      </c>
      <c r="W520" s="152" t="s">
        <v>582</v>
      </c>
      <c r="X520" s="152" t="s">
        <v>582</v>
      </c>
      <c r="Y520" s="152" t="s">
        <v>582</v>
      </c>
      <c r="Z520" s="147" t="s">
        <v>1254</v>
      </c>
      <c r="AA520" s="147"/>
      <c r="AB520" t="b">
        <v>0</v>
      </c>
    </row>
    <row r="521" spans="1:28" x14ac:dyDescent="0.2">
      <c r="A521" s="110" t="s">
        <v>34</v>
      </c>
      <c r="B521" s="110" t="s">
        <v>43</v>
      </c>
      <c r="C521" s="110" t="s">
        <v>1301</v>
      </c>
      <c r="D521" s="113">
        <v>45453</v>
      </c>
      <c r="E521" s="115">
        <v>15</v>
      </c>
      <c r="F521" s="110" t="s">
        <v>50</v>
      </c>
      <c r="G521" s="110" t="s">
        <v>29</v>
      </c>
      <c r="H521" s="111" t="s">
        <v>13</v>
      </c>
      <c r="I521" s="110" t="s">
        <v>87</v>
      </c>
      <c r="J521" s="114">
        <v>1.54</v>
      </c>
      <c r="K521" s="114">
        <v>1.54</v>
      </c>
      <c r="L521" s="114" t="s">
        <v>424</v>
      </c>
      <c r="M521" s="114" t="b">
        <f t="shared" si="9"/>
        <v>1</v>
      </c>
      <c r="N521" t="s">
        <v>582</v>
      </c>
      <c r="O521">
        <v>23000</v>
      </c>
      <c r="P521" t="s">
        <v>582</v>
      </c>
      <c r="Q521">
        <v>7500</v>
      </c>
      <c r="R521" t="s">
        <v>582</v>
      </c>
      <c r="S521">
        <v>7500</v>
      </c>
      <c r="T521" s="152" t="s">
        <v>582</v>
      </c>
      <c r="U521" s="152">
        <v>6.6956521739130442E-5</v>
      </c>
      <c r="V521" s="152" t="s">
        <v>582</v>
      </c>
      <c r="W521" s="152">
        <v>2.0533333333333333E-4</v>
      </c>
      <c r="X521" s="152" t="s">
        <v>582</v>
      </c>
      <c r="Y521" s="152">
        <v>2.0533333333333333E-4</v>
      </c>
      <c r="Z521" s="147" t="s">
        <v>1254</v>
      </c>
      <c r="AA521" s="147"/>
      <c r="AB521" t="b">
        <v>0</v>
      </c>
    </row>
    <row r="522" spans="1:28" x14ac:dyDescent="0.2">
      <c r="A522" s="110" t="s">
        <v>34</v>
      </c>
      <c r="B522" s="110" t="s">
        <v>43</v>
      </c>
      <c r="C522" s="110" t="s">
        <v>1301</v>
      </c>
      <c r="D522" s="113">
        <v>45453</v>
      </c>
      <c r="E522" s="115">
        <v>15</v>
      </c>
      <c r="F522" s="110" t="s">
        <v>50</v>
      </c>
      <c r="G522" s="110" t="s">
        <v>29</v>
      </c>
      <c r="H522" s="111" t="s">
        <v>260</v>
      </c>
      <c r="I522" s="110" t="s">
        <v>87</v>
      </c>
      <c r="J522" s="114" t="s">
        <v>81</v>
      </c>
      <c r="K522" s="114">
        <v>0.33600000000000002</v>
      </c>
      <c r="L522" s="114" t="s">
        <v>424</v>
      </c>
      <c r="M522" s="114" t="b">
        <f t="shared" si="9"/>
        <v>0</v>
      </c>
      <c r="N522" t="s">
        <v>582</v>
      </c>
      <c r="O522">
        <v>130000</v>
      </c>
      <c r="P522" t="s">
        <v>582</v>
      </c>
      <c r="Q522">
        <v>56000</v>
      </c>
      <c r="R522" t="s">
        <v>582</v>
      </c>
      <c r="S522">
        <v>56000</v>
      </c>
      <c r="T522" s="152" t="s">
        <v>582</v>
      </c>
      <c r="U522" s="152" t="s">
        <v>582</v>
      </c>
      <c r="V522" s="152" t="s">
        <v>582</v>
      </c>
      <c r="W522" s="152" t="s">
        <v>582</v>
      </c>
      <c r="X522" s="152" t="s">
        <v>582</v>
      </c>
      <c r="Y522" s="152" t="s">
        <v>582</v>
      </c>
      <c r="Z522" s="147" t="s">
        <v>1254</v>
      </c>
      <c r="AA522" s="147"/>
      <c r="AB522" t="b">
        <v>0</v>
      </c>
    </row>
    <row r="523" spans="1:28" x14ac:dyDescent="0.2">
      <c r="A523" s="110" t="s">
        <v>34</v>
      </c>
      <c r="B523" s="110" t="s">
        <v>43</v>
      </c>
      <c r="C523" s="110" t="s">
        <v>1301</v>
      </c>
      <c r="D523" s="113">
        <v>45453</v>
      </c>
      <c r="E523" s="115">
        <v>15</v>
      </c>
      <c r="F523" s="110" t="s">
        <v>50</v>
      </c>
      <c r="G523" s="110" t="s">
        <v>29</v>
      </c>
      <c r="H523" s="111" t="s">
        <v>265</v>
      </c>
      <c r="I523" s="110" t="s">
        <v>87</v>
      </c>
      <c r="J523" s="114">
        <v>904</v>
      </c>
      <c r="K523" s="114">
        <v>904</v>
      </c>
      <c r="L523" s="114" t="s">
        <v>424</v>
      </c>
      <c r="M523" s="114" t="b">
        <f t="shared" si="9"/>
        <v>1</v>
      </c>
      <c r="N523" t="s">
        <v>582</v>
      </c>
      <c r="O523">
        <v>20000</v>
      </c>
      <c r="P523" t="s">
        <v>582</v>
      </c>
      <c r="Q523">
        <v>9700</v>
      </c>
      <c r="R523" t="s">
        <v>582</v>
      </c>
      <c r="S523" t="s">
        <v>582</v>
      </c>
      <c r="T523" s="152" t="s">
        <v>582</v>
      </c>
      <c r="U523" s="152">
        <v>4.5199999999999997E-2</v>
      </c>
      <c r="V523" s="152" t="s">
        <v>582</v>
      </c>
      <c r="W523" s="152">
        <v>9.3195876288659787E-2</v>
      </c>
      <c r="X523" s="152" t="s">
        <v>582</v>
      </c>
      <c r="Y523" s="152" t="s">
        <v>582</v>
      </c>
      <c r="Z523" s="147" t="s">
        <v>1254</v>
      </c>
      <c r="AA523" s="147"/>
      <c r="AB523" t="b">
        <v>0</v>
      </c>
    </row>
    <row r="524" spans="1:28" x14ac:dyDescent="0.2">
      <c r="A524" s="110" t="s">
        <v>34</v>
      </c>
      <c r="B524" s="110" t="s">
        <v>43</v>
      </c>
      <c r="C524" s="110" t="s">
        <v>1301</v>
      </c>
      <c r="D524" s="113">
        <v>45453</v>
      </c>
      <c r="E524" s="115">
        <v>15</v>
      </c>
      <c r="F524" s="110" t="s">
        <v>50</v>
      </c>
      <c r="G524" s="110" t="s">
        <v>29</v>
      </c>
      <c r="H524" s="111" t="s">
        <v>270</v>
      </c>
      <c r="I524" s="110" t="s">
        <v>87</v>
      </c>
      <c r="J524" s="114" t="s">
        <v>278</v>
      </c>
      <c r="K524" s="114">
        <v>476</v>
      </c>
      <c r="L524" s="114" t="s">
        <v>424</v>
      </c>
      <c r="M524" s="114" t="b">
        <f t="shared" si="9"/>
        <v>0</v>
      </c>
      <c r="N524" t="s">
        <v>582</v>
      </c>
      <c r="O524">
        <v>14000</v>
      </c>
      <c r="P524" t="s">
        <v>582</v>
      </c>
      <c r="Q524">
        <v>4600</v>
      </c>
      <c r="R524" t="s">
        <v>582</v>
      </c>
      <c r="S524" t="s">
        <v>582</v>
      </c>
      <c r="T524" s="152" t="s">
        <v>582</v>
      </c>
      <c r="U524" s="152" t="s">
        <v>582</v>
      </c>
      <c r="V524" s="152" t="s">
        <v>582</v>
      </c>
      <c r="W524" s="152" t="s">
        <v>582</v>
      </c>
      <c r="X524" s="152" t="s">
        <v>582</v>
      </c>
      <c r="Y524" s="152" t="s">
        <v>582</v>
      </c>
      <c r="Z524" s="147" t="s">
        <v>1254</v>
      </c>
      <c r="AA524" s="147"/>
      <c r="AB524" t="b">
        <v>0</v>
      </c>
    </row>
    <row r="525" spans="1:28" x14ac:dyDescent="0.2">
      <c r="A525" s="110" t="s">
        <v>34</v>
      </c>
      <c r="B525" s="110" t="s">
        <v>43</v>
      </c>
      <c r="C525" s="110" t="s">
        <v>1301</v>
      </c>
      <c r="D525" s="113">
        <v>45453</v>
      </c>
      <c r="E525" s="115">
        <v>15</v>
      </c>
      <c r="F525" s="110" t="s">
        <v>50</v>
      </c>
      <c r="G525" s="110" t="s">
        <v>29</v>
      </c>
      <c r="H525" s="111" t="s">
        <v>279</v>
      </c>
      <c r="I525" s="110" t="s">
        <v>208</v>
      </c>
      <c r="J525" s="114">
        <v>32800</v>
      </c>
      <c r="K525" s="114">
        <v>32800</v>
      </c>
      <c r="L525" s="114" t="s">
        <v>424</v>
      </c>
      <c r="M525" s="114" t="b">
        <f t="shared" si="9"/>
        <v>1</v>
      </c>
      <c r="N525" t="s">
        <v>582</v>
      </c>
      <c r="O525">
        <v>14000</v>
      </c>
      <c r="P525" t="s">
        <v>582</v>
      </c>
      <c r="Q525">
        <v>4600</v>
      </c>
      <c r="R525" t="s">
        <v>582</v>
      </c>
      <c r="S525" t="s">
        <v>582</v>
      </c>
      <c r="T525" s="152" t="s">
        <v>582</v>
      </c>
      <c r="U525" s="152">
        <v>2.342857142857143</v>
      </c>
      <c r="V525" s="152" t="s">
        <v>582</v>
      </c>
      <c r="W525" s="152">
        <v>7.1304347826086953</v>
      </c>
      <c r="X525" s="152" t="s">
        <v>582</v>
      </c>
      <c r="Y525" s="152" t="s">
        <v>582</v>
      </c>
      <c r="Z525" s="147" t="s">
        <v>1254</v>
      </c>
      <c r="AA525" s="147"/>
      <c r="AB525" t="b">
        <v>1</v>
      </c>
    </row>
    <row r="526" spans="1:28" x14ac:dyDescent="0.2">
      <c r="A526" s="116" t="s">
        <v>284</v>
      </c>
      <c r="B526" s="116" t="s">
        <v>286</v>
      </c>
      <c r="C526" s="110" t="s">
        <v>1301</v>
      </c>
      <c r="D526" s="113">
        <v>45453</v>
      </c>
      <c r="E526" s="115">
        <v>20</v>
      </c>
      <c r="F526" s="116" t="s">
        <v>50</v>
      </c>
      <c r="G526" s="116" t="s">
        <v>30</v>
      </c>
      <c r="H526" s="111" t="s">
        <v>55</v>
      </c>
      <c r="I526" s="110" t="s">
        <v>56</v>
      </c>
      <c r="J526" s="114" t="s">
        <v>289</v>
      </c>
      <c r="K526" s="114">
        <v>0.24199999999999999</v>
      </c>
      <c r="L526" s="114" t="s">
        <v>424</v>
      </c>
      <c r="M526" s="114" t="b">
        <f t="shared" si="9"/>
        <v>0</v>
      </c>
      <c r="N526">
        <v>4</v>
      </c>
      <c r="O526">
        <v>550</v>
      </c>
      <c r="P526">
        <v>40</v>
      </c>
      <c r="Q526">
        <v>540</v>
      </c>
      <c r="R526">
        <v>1100</v>
      </c>
      <c r="S526">
        <v>540</v>
      </c>
      <c r="T526" s="152" t="s">
        <v>582</v>
      </c>
      <c r="U526" s="152" t="s">
        <v>582</v>
      </c>
      <c r="V526" s="152" t="s">
        <v>582</v>
      </c>
      <c r="W526" s="152" t="s">
        <v>582</v>
      </c>
      <c r="X526" s="152" t="s">
        <v>582</v>
      </c>
      <c r="Y526" s="152" t="s">
        <v>582</v>
      </c>
      <c r="Z526" s="147" t="s">
        <v>1254</v>
      </c>
      <c r="AA526" s="147" t="s">
        <v>1254</v>
      </c>
      <c r="AB526" t="b">
        <v>0</v>
      </c>
    </row>
    <row r="527" spans="1:28" x14ac:dyDescent="0.2">
      <c r="A527" s="116" t="s">
        <v>284</v>
      </c>
      <c r="B527" s="116" t="s">
        <v>286</v>
      </c>
      <c r="C527" s="110" t="s">
        <v>1301</v>
      </c>
      <c r="D527" s="113">
        <v>45453</v>
      </c>
      <c r="E527" s="115">
        <v>20</v>
      </c>
      <c r="F527" s="116" t="s">
        <v>50</v>
      </c>
      <c r="G527" s="116" t="s">
        <v>30</v>
      </c>
      <c r="H527" s="111" t="s">
        <v>0</v>
      </c>
      <c r="I527" s="110" t="s">
        <v>56</v>
      </c>
      <c r="J527" s="114">
        <v>5.9299999999999999E-2</v>
      </c>
      <c r="K527" s="114">
        <v>5.9299999999999999E-2</v>
      </c>
      <c r="L527" s="114" t="s">
        <v>424</v>
      </c>
      <c r="M527" s="114" t="b">
        <f t="shared" si="9"/>
        <v>1</v>
      </c>
      <c r="N527">
        <v>37</v>
      </c>
      <c r="O527">
        <v>3000</v>
      </c>
      <c r="P527">
        <v>380</v>
      </c>
      <c r="Q527">
        <v>1200</v>
      </c>
      <c r="R527">
        <v>11000</v>
      </c>
      <c r="S527">
        <v>1200</v>
      </c>
      <c r="T527" s="152">
        <v>1.6027027027027026E-3</v>
      </c>
      <c r="U527" s="152">
        <v>1.9766666666666665E-5</v>
      </c>
      <c r="V527" s="152">
        <v>1.5605263157894737E-4</v>
      </c>
      <c r="W527" s="152">
        <v>4.9416666666666664E-5</v>
      </c>
      <c r="X527" s="152">
        <v>5.3909090909090909E-6</v>
      </c>
      <c r="Y527" s="152">
        <v>4.9416666666666664E-5</v>
      </c>
      <c r="Z527" s="147" t="s">
        <v>1254</v>
      </c>
      <c r="AA527" s="147" t="s">
        <v>1254</v>
      </c>
      <c r="AB527" t="b">
        <v>0</v>
      </c>
    </row>
    <row r="528" spans="1:28" x14ac:dyDescent="0.2">
      <c r="A528" s="116" t="s">
        <v>284</v>
      </c>
      <c r="B528" s="116" t="s">
        <v>286</v>
      </c>
      <c r="C528" s="110" t="s">
        <v>1301</v>
      </c>
      <c r="D528" s="113">
        <v>45453</v>
      </c>
      <c r="E528" s="115">
        <v>20</v>
      </c>
      <c r="F528" s="116" t="s">
        <v>50</v>
      </c>
      <c r="G528" s="116" t="s">
        <v>30</v>
      </c>
      <c r="H528" s="111" t="s">
        <v>72</v>
      </c>
      <c r="I528" s="110" t="s">
        <v>56</v>
      </c>
      <c r="J528" s="114" t="s">
        <v>290</v>
      </c>
      <c r="K528" s="114">
        <v>0.121</v>
      </c>
      <c r="L528" s="114" t="s">
        <v>424</v>
      </c>
      <c r="M528" s="114" t="b">
        <f t="shared" si="9"/>
        <v>0</v>
      </c>
      <c r="N528">
        <v>15</v>
      </c>
      <c r="O528">
        <v>23000</v>
      </c>
      <c r="P528">
        <v>230</v>
      </c>
      <c r="Q528">
        <v>7100</v>
      </c>
      <c r="R528">
        <v>6300</v>
      </c>
      <c r="S528">
        <v>7100</v>
      </c>
      <c r="T528" s="152" t="s">
        <v>582</v>
      </c>
      <c r="U528" s="152" t="s">
        <v>582</v>
      </c>
      <c r="V528" s="152" t="s">
        <v>582</v>
      </c>
      <c r="W528" s="152" t="s">
        <v>582</v>
      </c>
      <c r="X528" s="152" t="s">
        <v>582</v>
      </c>
      <c r="Y528" s="152" t="s">
        <v>582</v>
      </c>
      <c r="Z528" s="147" t="s">
        <v>1254</v>
      </c>
      <c r="AA528" s="147" t="s">
        <v>1254</v>
      </c>
      <c r="AB528" t="b">
        <v>0</v>
      </c>
    </row>
    <row r="529" spans="1:28" x14ac:dyDescent="0.2">
      <c r="A529" s="116" t="s">
        <v>284</v>
      </c>
      <c r="B529" s="116" t="s">
        <v>286</v>
      </c>
      <c r="C529" s="110" t="s">
        <v>1301</v>
      </c>
      <c r="D529" s="113">
        <v>45453</v>
      </c>
      <c r="E529" s="115">
        <v>20</v>
      </c>
      <c r="F529" s="116" t="s">
        <v>50</v>
      </c>
      <c r="G529" s="116" t="s">
        <v>30</v>
      </c>
      <c r="H529" s="111" t="s">
        <v>82</v>
      </c>
      <c r="I529" s="110" t="s">
        <v>56</v>
      </c>
      <c r="J529" s="114" t="s">
        <v>289</v>
      </c>
      <c r="K529" s="114">
        <v>0.24199999999999999</v>
      </c>
      <c r="L529" s="114" t="s">
        <v>424</v>
      </c>
      <c r="M529" s="114" t="b">
        <f t="shared" si="9"/>
        <v>0</v>
      </c>
      <c r="N529">
        <v>260</v>
      </c>
      <c r="O529">
        <v>23000</v>
      </c>
      <c r="P529">
        <v>2700</v>
      </c>
      <c r="Q529">
        <v>7100</v>
      </c>
      <c r="R529">
        <v>74000</v>
      </c>
      <c r="S529">
        <v>7100</v>
      </c>
      <c r="T529" s="152" t="s">
        <v>582</v>
      </c>
      <c r="U529" s="152" t="s">
        <v>582</v>
      </c>
      <c r="V529" s="152" t="s">
        <v>582</v>
      </c>
      <c r="W529" s="152" t="s">
        <v>582</v>
      </c>
      <c r="X529" s="152" t="s">
        <v>582</v>
      </c>
      <c r="Y529" s="152" t="s">
        <v>582</v>
      </c>
      <c r="Z529" s="147" t="s">
        <v>1254</v>
      </c>
      <c r="AA529" s="147" t="s">
        <v>1254</v>
      </c>
      <c r="AB529" t="b">
        <v>0</v>
      </c>
    </row>
    <row r="530" spans="1:28" x14ac:dyDescent="0.2">
      <c r="A530" s="116" t="s">
        <v>284</v>
      </c>
      <c r="B530" s="116" t="s">
        <v>286</v>
      </c>
      <c r="C530" s="110" t="s">
        <v>1301</v>
      </c>
      <c r="D530" s="113">
        <v>45453</v>
      </c>
      <c r="E530" s="115">
        <v>20</v>
      </c>
      <c r="F530" s="116" t="s">
        <v>50</v>
      </c>
      <c r="G530" s="116" t="s">
        <v>30</v>
      </c>
      <c r="H530" s="111" t="s">
        <v>86</v>
      </c>
      <c r="I530" s="110" t="s">
        <v>87</v>
      </c>
      <c r="J530" s="114" t="s">
        <v>291</v>
      </c>
      <c r="K530" s="114">
        <v>1.21</v>
      </c>
      <c r="L530" s="114" t="s">
        <v>424</v>
      </c>
      <c r="M530" s="114" t="b">
        <f t="shared" si="9"/>
        <v>0</v>
      </c>
      <c r="N530" t="s">
        <v>582</v>
      </c>
      <c r="O530">
        <v>750</v>
      </c>
      <c r="P530" t="s">
        <v>582</v>
      </c>
      <c r="Q530">
        <v>370</v>
      </c>
      <c r="R530" t="s">
        <v>582</v>
      </c>
      <c r="S530">
        <v>370</v>
      </c>
      <c r="T530" s="152" t="s">
        <v>582</v>
      </c>
      <c r="U530" s="152" t="s">
        <v>582</v>
      </c>
      <c r="V530" s="152" t="s">
        <v>582</v>
      </c>
      <c r="W530" s="152" t="s">
        <v>582</v>
      </c>
      <c r="X530" s="152" t="s">
        <v>582</v>
      </c>
      <c r="Y530" s="152" t="s">
        <v>582</v>
      </c>
      <c r="Z530" s="147" t="s">
        <v>1254</v>
      </c>
      <c r="AA530" s="147" t="s">
        <v>1254</v>
      </c>
      <c r="AB530" t="b">
        <v>0</v>
      </c>
    </row>
    <row r="531" spans="1:28" x14ac:dyDescent="0.2">
      <c r="A531" s="116" t="s">
        <v>284</v>
      </c>
      <c r="B531" s="116" t="s">
        <v>286</v>
      </c>
      <c r="C531" s="110" t="s">
        <v>1301</v>
      </c>
      <c r="D531" s="113">
        <v>45453</v>
      </c>
      <c r="E531" s="115">
        <v>20</v>
      </c>
      <c r="F531" s="116" t="s">
        <v>50</v>
      </c>
      <c r="G531" s="116" t="s">
        <v>30</v>
      </c>
      <c r="H531" s="111" t="s">
        <v>97</v>
      </c>
      <c r="I531" s="110" t="s">
        <v>56</v>
      </c>
      <c r="J531" s="114" t="s">
        <v>290</v>
      </c>
      <c r="K531" s="114">
        <v>0.121</v>
      </c>
      <c r="L531" s="114" t="s">
        <v>424</v>
      </c>
      <c r="M531" s="114" t="b">
        <f t="shared" si="9"/>
        <v>0</v>
      </c>
      <c r="N531">
        <v>34</v>
      </c>
      <c r="O531">
        <v>4000</v>
      </c>
      <c r="P531">
        <v>320</v>
      </c>
      <c r="Q531">
        <v>1300</v>
      </c>
      <c r="R531">
        <v>8900</v>
      </c>
      <c r="S531">
        <v>1300</v>
      </c>
      <c r="T531" s="152" t="s">
        <v>582</v>
      </c>
      <c r="U531" s="152" t="s">
        <v>582</v>
      </c>
      <c r="V531" s="152" t="s">
        <v>582</v>
      </c>
      <c r="W531" s="152" t="s">
        <v>582</v>
      </c>
      <c r="X531" s="152" t="s">
        <v>582</v>
      </c>
      <c r="Y531" s="152" t="s">
        <v>582</v>
      </c>
      <c r="Z531" s="147" t="s">
        <v>1254</v>
      </c>
      <c r="AA531" s="147" t="s">
        <v>1254</v>
      </c>
      <c r="AB531" t="b">
        <v>0</v>
      </c>
    </row>
    <row r="532" spans="1:28" x14ac:dyDescent="0.2">
      <c r="A532" s="116" t="s">
        <v>284</v>
      </c>
      <c r="B532" s="116" t="s">
        <v>286</v>
      </c>
      <c r="C532" s="110" t="s">
        <v>1301</v>
      </c>
      <c r="D532" s="113">
        <v>45453</v>
      </c>
      <c r="E532" s="115">
        <v>20</v>
      </c>
      <c r="F532" s="116" t="s">
        <v>50</v>
      </c>
      <c r="G532" s="116" t="s">
        <v>30</v>
      </c>
      <c r="H532" s="111" t="s">
        <v>101</v>
      </c>
      <c r="I532" s="110" t="s">
        <v>87</v>
      </c>
      <c r="J532" s="114" t="s">
        <v>292</v>
      </c>
      <c r="K532" s="114">
        <v>6.0499999999999998E-2</v>
      </c>
      <c r="L532" s="114" t="s">
        <v>424</v>
      </c>
      <c r="M532" s="114" t="b">
        <f t="shared" si="9"/>
        <v>0</v>
      </c>
      <c r="N532" t="s">
        <v>582</v>
      </c>
      <c r="O532">
        <v>8700</v>
      </c>
      <c r="P532" t="s">
        <v>582</v>
      </c>
      <c r="Q532">
        <v>4700</v>
      </c>
      <c r="R532" t="s">
        <v>582</v>
      </c>
      <c r="S532">
        <v>4700</v>
      </c>
      <c r="T532" s="152" t="s">
        <v>582</v>
      </c>
      <c r="U532" s="152" t="s">
        <v>582</v>
      </c>
      <c r="V532" s="152" t="s">
        <v>582</v>
      </c>
      <c r="W532" s="152" t="s">
        <v>582</v>
      </c>
      <c r="X532" s="152" t="s">
        <v>582</v>
      </c>
      <c r="Y532" s="152" t="s">
        <v>582</v>
      </c>
      <c r="Z532" s="147" t="s">
        <v>1254</v>
      </c>
      <c r="AA532" s="147" t="s">
        <v>1254</v>
      </c>
      <c r="AB532" t="b">
        <v>0</v>
      </c>
    </row>
    <row r="533" spans="1:28" x14ac:dyDescent="0.2">
      <c r="A533" s="116" t="s">
        <v>284</v>
      </c>
      <c r="B533" s="116" t="s">
        <v>286</v>
      </c>
      <c r="C533" s="110" t="s">
        <v>1301</v>
      </c>
      <c r="D533" s="113">
        <v>45453</v>
      </c>
      <c r="E533" s="115">
        <v>20</v>
      </c>
      <c r="F533" s="116" t="s">
        <v>50</v>
      </c>
      <c r="G533" s="116" t="s">
        <v>30</v>
      </c>
      <c r="H533" s="111" t="s">
        <v>110</v>
      </c>
      <c r="I533" s="110" t="s">
        <v>56</v>
      </c>
      <c r="J533" s="114" t="s">
        <v>289</v>
      </c>
      <c r="K533" s="114">
        <v>0.24199999999999999</v>
      </c>
      <c r="L533" s="114" t="s">
        <v>424</v>
      </c>
      <c r="M533" s="114" t="b">
        <f t="shared" si="9"/>
        <v>0</v>
      </c>
      <c r="N533">
        <v>17</v>
      </c>
      <c r="O533">
        <v>23000</v>
      </c>
      <c r="P533">
        <v>210</v>
      </c>
      <c r="Q533">
        <v>7100</v>
      </c>
      <c r="R533">
        <v>5800</v>
      </c>
      <c r="S533">
        <v>7100</v>
      </c>
      <c r="T533" s="152" t="s">
        <v>582</v>
      </c>
      <c r="U533" s="152" t="s">
        <v>582</v>
      </c>
      <c r="V533" s="152" t="s">
        <v>582</v>
      </c>
      <c r="W533" s="152" t="s">
        <v>582</v>
      </c>
      <c r="X533" s="152" t="s">
        <v>582</v>
      </c>
      <c r="Y533" s="152" t="s">
        <v>582</v>
      </c>
      <c r="Z533" s="147" t="s">
        <v>1254</v>
      </c>
      <c r="AA533" s="147" t="s">
        <v>1254</v>
      </c>
      <c r="AB533" t="b">
        <v>0</v>
      </c>
    </row>
    <row r="534" spans="1:28" x14ac:dyDescent="0.2">
      <c r="A534" s="116" t="s">
        <v>284</v>
      </c>
      <c r="B534" s="116" t="s">
        <v>286</v>
      </c>
      <c r="C534" s="110" t="s">
        <v>1301</v>
      </c>
      <c r="D534" s="113">
        <v>45453</v>
      </c>
      <c r="E534" s="115">
        <v>20</v>
      </c>
      <c r="F534" s="116" t="s">
        <v>50</v>
      </c>
      <c r="G534" s="116" t="s">
        <v>30</v>
      </c>
      <c r="H534" s="111" t="s">
        <v>114</v>
      </c>
      <c r="I534" s="110" t="s">
        <v>87</v>
      </c>
      <c r="J534" s="114" t="s">
        <v>291</v>
      </c>
      <c r="K534" s="114">
        <v>1.21</v>
      </c>
      <c r="L534" s="114" t="s">
        <v>424</v>
      </c>
      <c r="M534" s="114" t="b">
        <f t="shared" si="9"/>
        <v>0</v>
      </c>
      <c r="N534" t="s">
        <v>582</v>
      </c>
      <c r="O534">
        <v>2800000</v>
      </c>
      <c r="P534" t="s">
        <v>582</v>
      </c>
      <c r="Q534">
        <v>2800000</v>
      </c>
      <c r="R534" t="s">
        <v>582</v>
      </c>
      <c r="S534">
        <v>2800000</v>
      </c>
      <c r="T534" s="152" t="s">
        <v>582</v>
      </c>
      <c r="U534" s="152" t="s">
        <v>582</v>
      </c>
      <c r="V534" s="152" t="s">
        <v>582</v>
      </c>
      <c r="W534" s="152" t="s">
        <v>582</v>
      </c>
      <c r="X534" s="152" t="s">
        <v>582</v>
      </c>
      <c r="Y534" s="152" t="s">
        <v>582</v>
      </c>
      <c r="Z534" s="147" t="s">
        <v>1254</v>
      </c>
      <c r="AA534" s="147" t="s">
        <v>1254</v>
      </c>
      <c r="AB534" t="b">
        <v>0</v>
      </c>
    </row>
    <row r="535" spans="1:28" x14ac:dyDescent="0.2">
      <c r="A535" s="116" t="s">
        <v>284</v>
      </c>
      <c r="B535" s="116" t="s">
        <v>286</v>
      </c>
      <c r="C535" s="110" t="s">
        <v>1301</v>
      </c>
      <c r="D535" s="113">
        <v>45453</v>
      </c>
      <c r="E535" s="115">
        <v>20</v>
      </c>
      <c r="F535" s="116" t="s">
        <v>50</v>
      </c>
      <c r="G535" s="116" t="s">
        <v>30</v>
      </c>
      <c r="H535" s="111" t="s">
        <v>118</v>
      </c>
      <c r="I535" s="110" t="s">
        <v>56</v>
      </c>
      <c r="J535" s="114" t="s">
        <v>290</v>
      </c>
      <c r="K535" s="114">
        <v>0.121</v>
      </c>
      <c r="L535" s="114" t="s">
        <v>424</v>
      </c>
      <c r="M535" s="114" t="b">
        <f t="shared" si="9"/>
        <v>0</v>
      </c>
      <c r="N535">
        <v>26</v>
      </c>
      <c r="O535">
        <v>8200</v>
      </c>
      <c r="P535">
        <v>410</v>
      </c>
      <c r="Q535">
        <v>3100</v>
      </c>
      <c r="R535">
        <v>11000</v>
      </c>
      <c r="S535">
        <v>3100</v>
      </c>
      <c r="T535" s="152" t="s">
        <v>582</v>
      </c>
      <c r="U535" s="152" t="s">
        <v>582</v>
      </c>
      <c r="V535" s="152" t="s">
        <v>582</v>
      </c>
      <c r="W535" s="152" t="s">
        <v>582</v>
      </c>
      <c r="X535" s="152" t="s">
        <v>582</v>
      </c>
      <c r="Y535" s="152" t="s">
        <v>582</v>
      </c>
      <c r="Z535" s="147" t="s">
        <v>1254</v>
      </c>
      <c r="AA535" s="147" t="s">
        <v>1254</v>
      </c>
      <c r="AB535" t="b">
        <v>0</v>
      </c>
    </row>
    <row r="536" spans="1:28" x14ac:dyDescent="0.2">
      <c r="A536" s="116" t="s">
        <v>284</v>
      </c>
      <c r="B536" s="116" t="s">
        <v>286</v>
      </c>
      <c r="C536" s="110" t="s">
        <v>1301</v>
      </c>
      <c r="D536" s="113">
        <v>45453</v>
      </c>
      <c r="E536" s="115">
        <v>20</v>
      </c>
      <c r="F536" s="116" t="s">
        <v>50</v>
      </c>
      <c r="G536" s="116" t="s">
        <v>30</v>
      </c>
      <c r="H536" s="111" t="s">
        <v>121</v>
      </c>
      <c r="I536" s="110" t="s">
        <v>87</v>
      </c>
      <c r="J536" s="114" t="s">
        <v>293</v>
      </c>
      <c r="K536" s="114">
        <v>0.60499999999999998</v>
      </c>
      <c r="L536" s="114" t="s">
        <v>424</v>
      </c>
      <c r="M536" s="114" t="b">
        <f t="shared" si="9"/>
        <v>0</v>
      </c>
      <c r="N536" t="s">
        <v>582</v>
      </c>
      <c r="O536">
        <v>25000</v>
      </c>
      <c r="P536" t="s">
        <v>582</v>
      </c>
      <c r="Q536">
        <v>25000</v>
      </c>
      <c r="R536" t="s">
        <v>582</v>
      </c>
      <c r="S536">
        <v>25000</v>
      </c>
      <c r="T536" s="152" t="s">
        <v>582</v>
      </c>
      <c r="U536" s="152" t="s">
        <v>582</v>
      </c>
      <c r="V536" s="152" t="s">
        <v>582</v>
      </c>
      <c r="W536" s="152" t="s">
        <v>582</v>
      </c>
      <c r="X536" s="152" t="s">
        <v>582</v>
      </c>
      <c r="Y536" s="152" t="s">
        <v>582</v>
      </c>
      <c r="Z536" s="147" t="s">
        <v>1254</v>
      </c>
      <c r="AA536" s="147" t="s">
        <v>1254</v>
      </c>
      <c r="AB536" t="b">
        <v>0</v>
      </c>
    </row>
    <row r="537" spans="1:28" x14ac:dyDescent="0.2">
      <c r="A537" s="116" t="s">
        <v>284</v>
      </c>
      <c r="B537" s="116" t="s">
        <v>286</v>
      </c>
      <c r="C537" s="110" t="s">
        <v>1301</v>
      </c>
      <c r="D537" s="113">
        <v>45453</v>
      </c>
      <c r="E537" s="115">
        <v>20</v>
      </c>
      <c r="F537" s="116" t="s">
        <v>50</v>
      </c>
      <c r="G537" s="116" t="s">
        <v>30</v>
      </c>
      <c r="H537" s="111" t="s">
        <v>2</v>
      </c>
      <c r="I537" s="110" t="s">
        <v>87</v>
      </c>
      <c r="J537" s="114" t="s">
        <v>294</v>
      </c>
      <c r="K537" s="114">
        <v>0.157</v>
      </c>
      <c r="L537" s="114" t="s">
        <v>424</v>
      </c>
      <c r="M537" s="114" t="b">
        <f t="shared" si="9"/>
        <v>0</v>
      </c>
      <c r="N537" t="s">
        <v>582</v>
      </c>
      <c r="O537">
        <v>36000</v>
      </c>
      <c r="P537" t="s">
        <v>582</v>
      </c>
      <c r="Q537">
        <v>20000</v>
      </c>
      <c r="R537" t="s">
        <v>582</v>
      </c>
      <c r="S537">
        <v>20000</v>
      </c>
      <c r="T537" s="152" t="s">
        <v>582</v>
      </c>
      <c r="U537" s="152" t="s">
        <v>582</v>
      </c>
      <c r="V537" s="152" t="s">
        <v>582</v>
      </c>
      <c r="W537" s="152" t="s">
        <v>582</v>
      </c>
      <c r="X537" s="152" t="s">
        <v>582</v>
      </c>
      <c r="Y537" s="152" t="s">
        <v>582</v>
      </c>
      <c r="Z537" s="147" t="s">
        <v>1254</v>
      </c>
      <c r="AA537" s="147" t="s">
        <v>1254</v>
      </c>
      <c r="AB537" t="b">
        <v>0</v>
      </c>
    </row>
    <row r="538" spans="1:28" x14ac:dyDescent="0.2">
      <c r="A538" s="116" t="s">
        <v>284</v>
      </c>
      <c r="B538" s="116" t="s">
        <v>286</v>
      </c>
      <c r="C538" s="110" t="s">
        <v>1301</v>
      </c>
      <c r="D538" s="113">
        <v>45453</v>
      </c>
      <c r="E538" s="115">
        <v>20</v>
      </c>
      <c r="F538" s="116" t="s">
        <v>50</v>
      </c>
      <c r="G538" s="116" t="s">
        <v>30</v>
      </c>
      <c r="H538" s="111" t="s">
        <v>3</v>
      </c>
      <c r="I538" s="110" t="s">
        <v>56</v>
      </c>
      <c r="J538" s="114" t="s">
        <v>292</v>
      </c>
      <c r="K538" s="114">
        <v>6.0499999999999998E-2</v>
      </c>
      <c r="L538" s="114" t="s">
        <v>424</v>
      </c>
      <c r="M538" s="114" t="b">
        <f t="shared" si="9"/>
        <v>0</v>
      </c>
      <c r="N538">
        <v>64</v>
      </c>
      <c r="O538">
        <v>60000</v>
      </c>
      <c r="P538">
        <v>1300</v>
      </c>
      <c r="Q538">
        <v>22000</v>
      </c>
      <c r="R538">
        <v>36000</v>
      </c>
      <c r="S538">
        <v>22000</v>
      </c>
      <c r="T538" s="152" t="s">
        <v>582</v>
      </c>
      <c r="U538" s="152" t="s">
        <v>582</v>
      </c>
      <c r="V538" s="152" t="s">
        <v>582</v>
      </c>
      <c r="W538" s="152" t="s">
        <v>582</v>
      </c>
      <c r="X538" s="152" t="s">
        <v>582</v>
      </c>
      <c r="Y538" s="152" t="s">
        <v>582</v>
      </c>
      <c r="Z538" s="147" t="s">
        <v>1254</v>
      </c>
      <c r="AA538" s="147" t="s">
        <v>1254</v>
      </c>
      <c r="AB538" t="b">
        <v>0</v>
      </c>
    </row>
    <row r="539" spans="1:28" x14ac:dyDescent="0.2">
      <c r="A539" s="116" t="s">
        <v>284</v>
      </c>
      <c r="B539" s="116" t="s">
        <v>286</v>
      </c>
      <c r="C539" s="110" t="s">
        <v>1301</v>
      </c>
      <c r="D539" s="113">
        <v>45453</v>
      </c>
      <c r="E539" s="115">
        <v>20</v>
      </c>
      <c r="F539" s="116" t="s">
        <v>50</v>
      </c>
      <c r="G539" s="116" t="s">
        <v>30</v>
      </c>
      <c r="H539" s="111" t="s">
        <v>135</v>
      </c>
      <c r="I539" s="110" t="s">
        <v>56</v>
      </c>
      <c r="J539" s="114" t="s">
        <v>292</v>
      </c>
      <c r="K539" s="114">
        <v>6.0499999999999998E-2</v>
      </c>
      <c r="L539" s="114" t="s">
        <v>424</v>
      </c>
      <c r="M539" s="114" t="b">
        <f t="shared" si="9"/>
        <v>0</v>
      </c>
      <c r="N539">
        <v>260</v>
      </c>
      <c r="O539">
        <v>230000</v>
      </c>
      <c r="P539">
        <v>3200</v>
      </c>
      <c r="Q539">
        <v>71000</v>
      </c>
      <c r="R539">
        <v>89000</v>
      </c>
      <c r="S539">
        <v>71000</v>
      </c>
      <c r="T539" s="152" t="s">
        <v>582</v>
      </c>
      <c r="U539" s="152" t="s">
        <v>582</v>
      </c>
      <c r="V539" s="152" t="s">
        <v>582</v>
      </c>
      <c r="W539" s="152" t="s">
        <v>582</v>
      </c>
      <c r="X539" s="152" t="s">
        <v>582</v>
      </c>
      <c r="Y539" s="152" t="s">
        <v>582</v>
      </c>
      <c r="Z539" s="147" t="s">
        <v>1254</v>
      </c>
      <c r="AA539" s="147" t="s">
        <v>1254</v>
      </c>
      <c r="AB539" t="b">
        <v>0</v>
      </c>
    </row>
    <row r="540" spans="1:28" x14ac:dyDescent="0.2">
      <c r="A540" s="116" t="s">
        <v>284</v>
      </c>
      <c r="B540" s="116" t="s">
        <v>286</v>
      </c>
      <c r="C540" s="110" t="s">
        <v>1301</v>
      </c>
      <c r="D540" s="113">
        <v>45453</v>
      </c>
      <c r="E540" s="115">
        <v>20</v>
      </c>
      <c r="F540" s="116" t="s">
        <v>50</v>
      </c>
      <c r="G540" s="116" t="s">
        <v>30</v>
      </c>
      <c r="H540" s="111" t="s">
        <v>140</v>
      </c>
      <c r="I540" s="110" t="s">
        <v>87</v>
      </c>
      <c r="J540" s="114" t="s">
        <v>292</v>
      </c>
      <c r="K540" s="114">
        <v>6.0499999999999998E-2</v>
      </c>
      <c r="L540" s="114" t="s">
        <v>424</v>
      </c>
      <c r="M540" s="114" t="b">
        <f t="shared" si="9"/>
        <v>0</v>
      </c>
      <c r="N540" t="s">
        <v>582</v>
      </c>
      <c r="O540">
        <v>29000</v>
      </c>
      <c r="P540" t="s">
        <v>582</v>
      </c>
      <c r="Q540">
        <v>13000</v>
      </c>
      <c r="R540" t="s">
        <v>582</v>
      </c>
      <c r="S540">
        <v>13000</v>
      </c>
      <c r="T540" s="152" t="s">
        <v>582</v>
      </c>
      <c r="U540" s="152" t="s">
        <v>582</v>
      </c>
      <c r="V540" s="152" t="s">
        <v>582</v>
      </c>
      <c r="W540" s="152" t="s">
        <v>582</v>
      </c>
      <c r="X540" s="152" t="s">
        <v>582</v>
      </c>
      <c r="Y540" s="152" t="s">
        <v>582</v>
      </c>
      <c r="Z540" s="147" t="s">
        <v>1254</v>
      </c>
      <c r="AA540" s="147" t="s">
        <v>1254</v>
      </c>
      <c r="AB540" t="b">
        <v>0</v>
      </c>
    </row>
    <row r="541" spans="1:28" x14ac:dyDescent="0.2">
      <c r="A541" s="116" t="s">
        <v>284</v>
      </c>
      <c r="B541" s="116" t="s">
        <v>286</v>
      </c>
      <c r="C541" s="110" t="s">
        <v>1301</v>
      </c>
      <c r="D541" s="113">
        <v>45453</v>
      </c>
      <c r="E541" s="115">
        <v>20</v>
      </c>
      <c r="F541" s="116" t="s">
        <v>50</v>
      </c>
      <c r="G541" s="116" t="s">
        <v>30</v>
      </c>
      <c r="H541" s="111" t="s">
        <v>5</v>
      </c>
      <c r="I541" s="110" t="s">
        <v>87</v>
      </c>
      <c r="J541" s="114" t="s">
        <v>292</v>
      </c>
      <c r="K541" s="114">
        <v>6.0499999999999998E-2</v>
      </c>
      <c r="L541" s="114" t="s">
        <v>424</v>
      </c>
      <c r="M541" s="114" t="b">
        <f t="shared" si="9"/>
        <v>0</v>
      </c>
      <c r="N541" t="s">
        <v>582</v>
      </c>
      <c r="O541">
        <v>2300</v>
      </c>
      <c r="P541" t="s">
        <v>582</v>
      </c>
      <c r="Q541">
        <v>710</v>
      </c>
      <c r="R541" t="s">
        <v>582</v>
      </c>
      <c r="S541">
        <v>710</v>
      </c>
      <c r="T541" s="152" t="s">
        <v>582</v>
      </c>
      <c r="U541" s="152" t="s">
        <v>582</v>
      </c>
      <c r="V541" s="152" t="s">
        <v>582</v>
      </c>
      <c r="W541" s="152" t="s">
        <v>582</v>
      </c>
      <c r="X541" s="152" t="s">
        <v>582</v>
      </c>
      <c r="Y541" s="152" t="s">
        <v>582</v>
      </c>
      <c r="Z541" s="147" t="s">
        <v>1254</v>
      </c>
      <c r="AA541" s="147" t="s">
        <v>1254</v>
      </c>
      <c r="AB541" t="b">
        <v>0</v>
      </c>
    </row>
    <row r="542" spans="1:28" x14ac:dyDescent="0.2">
      <c r="A542" s="116" t="s">
        <v>284</v>
      </c>
      <c r="B542" s="116" t="s">
        <v>286</v>
      </c>
      <c r="C542" s="110" t="s">
        <v>1301</v>
      </c>
      <c r="D542" s="113">
        <v>45453</v>
      </c>
      <c r="E542" s="115">
        <v>20</v>
      </c>
      <c r="F542" s="116" t="s">
        <v>50</v>
      </c>
      <c r="G542" s="116" t="s">
        <v>30</v>
      </c>
      <c r="H542" s="111" t="s">
        <v>147</v>
      </c>
      <c r="I542" s="110" t="s">
        <v>87</v>
      </c>
      <c r="J542" s="114" t="s">
        <v>292</v>
      </c>
      <c r="K542" s="114">
        <v>6.0499999999999998E-2</v>
      </c>
      <c r="L542" s="114" t="s">
        <v>424</v>
      </c>
      <c r="M542" s="114" t="b">
        <f t="shared" si="9"/>
        <v>0</v>
      </c>
      <c r="N542" t="s">
        <v>582</v>
      </c>
      <c r="O542">
        <v>23000</v>
      </c>
      <c r="P542" t="s">
        <v>582</v>
      </c>
      <c r="Q542">
        <v>7100</v>
      </c>
      <c r="R542" t="s">
        <v>582</v>
      </c>
      <c r="S542">
        <v>7100</v>
      </c>
      <c r="T542" s="152" t="s">
        <v>582</v>
      </c>
      <c r="U542" s="152" t="s">
        <v>582</v>
      </c>
      <c r="V542" s="152" t="s">
        <v>582</v>
      </c>
      <c r="W542" s="152" t="s">
        <v>582</v>
      </c>
      <c r="X542" s="152" t="s">
        <v>582</v>
      </c>
      <c r="Y542" s="152" t="s">
        <v>582</v>
      </c>
      <c r="Z542" s="147" t="s">
        <v>1254</v>
      </c>
      <c r="AA542" s="147" t="s">
        <v>1254</v>
      </c>
      <c r="AB542" t="b">
        <v>0</v>
      </c>
    </row>
    <row r="543" spans="1:28" x14ac:dyDescent="0.2">
      <c r="A543" s="116" t="s">
        <v>284</v>
      </c>
      <c r="B543" s="116" t="s">
        <v>286</v>
      </c>
      <c r="C543" s="110" t="s">
        <v>1301</v>
      </c>
      <c r="D543" s="113">
        <v>45453</v>
      </c>
      <c r="E543" s="115">
        <v>20</v>
      </c>
      <c r="F543" s="116" t="s">
        <v>50</v>
      </c>
      <c r="G543" s="116" t="s">
        <v>30</v>
      </c>
      <c r="H543" s="111" t="s">
        <v>150</v>
      </c>
      <c r="I543" s="110" t="s">
        <v>56</v>
      </c>
      <c r="J543" s="114" t="s">
        <v>291</v>
      </c>
      <c r="K543" s="114">
        <v>1.21</v>
      </c>
      <c r="L543" s="114" t="s">
        <v>424</v>
      </c>
      <c r="M543" s="114" t="b">
        <f t="shared" si="9"/>
        <v>0</v>
      </c>
      <c r="N543">
        <v>1600</v>
      </c>
      <c r="O543">
        <v>6700</v>
      </c>
      <c r="P543">
        <v>12000</v>
      </c>
      <c r="Q543">
        <v>2100</v>
      </c>
      <c r="R543">
        <v>340000</v>
      </c>
      <c r="S543">
        <v>2100</v>
      </c>
      <c r="T543" s="152" t="s">
        <v>582</v>
      </c>
      <c r="U543" s="152" t="s">
        <v>582</v>
      </c>
      <c r="V543" s="152" t="s">
        <v>582</v>
      </c>
      <c r="W543" s="152" t="s">
        <v>582</v>
      </c>
      <c r="X543" s="152" t="s">
        <v>582</v>
      </c>
      <c r="Y543" s="152" t="s">
        <v>582</v>
      </c>
      <c r="Z543" s="147" t="s">
        <v>1254</v>
      </c>
      <c r="AA543" s="147" t="s">
        <v>1254</v>
      </c>
      <c r="AB543" t="b">
        <v>0</v>
      </c>
    </row>
    <row r="544" spans="1:28" x14ac:dyDescent="0.2">
      <c r="A544" s="116" t="s">
        <v>284</v>
      </c>
      <c r="B544" s="116" t="s">
        <v>286</v>
      </c>
      <c r="C544" s="110" t="s">
        <v>1301</v>
      </c>
      <c r="D544" s="113">
        <v>45453</v>
      </c>
      <c r="E544" s="115">
        <v>20</v>
      </c>
      <c r="F544" s="116" t="s">
        <v>50</v>
      </c>
      <c r="G544" s="116" t="s">
        <v>30</v>
      </c>
      <c r="H544" s="111" t="s">
        <v>154</v>
      </c>
      <c r="I544" s="110" t="s">
        <v>56</v>
      </c>
      <c r="J544" s="114" t="s">
        <v>290</v>
      </c>
      <c r="K544" s="114">
        <v>0.121</v>
      </c>
      <c r="L544" s="114" t="s">
        <v>424</v>
      </c>
      <c r="M544" s="114" t="b">
        <f t="shared" si="9"/>
        <v>0</v>
      </c>
      <c r="N544">
        <v>0.73</v>
      </c>
      <c r="O544">
        <v>2000</v>
      </c>
      <c r="P544">
        <v>9</v>
      </c>
      <c r="Q544">
        <v>1400</v>
      </c>
      <c r="R544">
        <v>250</v>
      </c>
      <c r="S544">
        <v>1400</v>
      </c>
      <c r="T544" s="152" t="s">
        <v>582</v>
      </c>
      <c r="U544" s="152" t="s">
        <v>582</v>
      </c>
      <c r="V544" s="152" t="s">
        <v>582</v>
      </c>
      <c r="W544" s="152" t="s">
        <v>582</v>
      </c>
      <c r="X544" s="152" t="s">
        <v>582</v>
      </c>
      <c r="Y544" s="152" t="s">
        <v>582</v>
      </c>
      <c r="Z544" s="147" t="s">
        <v>1254</v>
      </c>
      <c r="AA544" s="147" t="s">
        <v>1254</v>
      </c>
      <c r="AB544" t="b">
        <v>0</v>
      </c>
    </row>
    <row r="545" spans="1:28" x14ac:dyDescent="0.2">
      <c r="A545" s="116" t="s">
        <v>284</v>
      </c>
      <c r="B545" s="116" t="s">
        <v>286</v>
      </c>
      <c r="C545" s="110" t="s">
        <v>1301</v>
      </c>
      <c r="D545" s="113">
        <v>45453</v>
      </c>
      <c r="E545" s="115">
        <v>20</v>
      </c>
      <c r="F545" s="116" t="s">
        <v>50</v>
      </c>
      <c r="G545" s="116" t="s">
        <v>30</v>
      </c>
      <c r="H545" s="111" t="s">
        <v>158</v>
      </c>
      <c r="I545" s="110" t="s">
        <v>56</v>
      </c>
      <c r="J545" s="114" t="s">
        <v>292</v>
      </c>
      <c r="K545" s="114">
        <v>6.0499999999999998E-2</v>
      </c>
      <c r="L545" s="114" t="s">
        <v>424</v>
      </c>
      <c r="M545" s="114" t="b">
        <f t="shared" si="9"/>
        <v>0</v>
      </c>
      <c r="N545">
        <v>16</v>
      </c>
      <c r="O545">
        <v>1500</v>
      </c>
      <c r="P545">
        <v>200</v>
      </c>
      <c r="Q545">
        <v>1000</v>
      </c>
      <c r="R545">
        <v>5600</v>
      </c>
      <c r="S545">
        <v>1000</v>
      </c>
      <c r="T545" s="152" t="s">
        <v>582</v>
      </c>
      <c r="U545" s="152" t="s">
        <v>582</v>
      </c>
      <c r="V545" s="152" t="s">
        <v>582</v>
      </c>
      <c r="W545" s="152" t="s">
        <v>582</v>
      </c>
      <c r="X545" s="152" t="s">
        <v>582</v>
      </c>
      <c r="Y545" s="152" t="s">
        <v>582</v>
      </c>
      <c r="Z545" s="147" t="s">
        <v>1254</v>
      </c>
      <c r="AA545" s="147" t="s">
        <v>1254</v>
      </c>
      <c r="AB545" t="b">
        <v>0</v>
      </c>
    </row>
    <row r="546" spans="1:28" x14ac:dyDescent="0.2">
      <c r="A546" s="116" t="s">
        <v>284</v>
      </c>
      <c r="B546" s="116" t="s">
        <v>286</v>
      </c>
      <c r="C546" s="110" t="s">
        <v>1301</v>
      </c>
      <c r="D546" s="113">
        <v>45453</v>
      </c>
      <c r="E546" s="115">
        <v>20</v>
      </c>
      <c r="F546" s="116" t="s">
        <v>50</v>
      </c>
      <c r="G546" s="116" t="s">
        <v>30</v>
      </c>
      <c r="H546" s="111" t="s">
        <v>6</v>
      </c>
      <c r="I546" s="110" t="s">
        <v>56</v>
      </c>
      <c r="J546" s="114">
        <v>0.40300000000000002</v>
      </c>
      <c r="K546" s="114">
        <v>0.40300000000000002</v>
      </c>
      <c r="L546" s="114" t="s">
        <v>424</v>
      </c>
      <c r="M546" s="114" t="b">
        <f t="shared" si="9"/>
        <v>1</v>
      </c>
      <c r="N546">
        <v>150</v>
      </c>
      <c r="O546">
        <v>82000</v>
      </c>
      <c r="P546">
        <v>1700</v>
      </c>
      <c r="Q546">
        <v>31000</v>
      </c>
      <c r="R546">
        <v>49000</v>
      </c>
      <c r="S546">
        <v>31000</v>
      </c>
      <c r="T546" s="152">
        <v>2.6866666666666666E-3</v>
      </c>
      <c r="U546" s="152">
        <v>4.9146341463414639E-6</v>
      </c>
      <c r="V546" s="152">
        <v>2.3705882352941177E-4</v>
      </c>
      <c r="W546" s="152">
        <v>1.3000000000000001E-5</v>
      </c>
      <c r="X546" s="152">
        <v>8.2244897959183685E-6</v>
      </c>
      <c r="Y546" s="152">
        <v>1.3000000000000001E-5</v>
      </c>
      <c r="Z546" s="147" t="s">
        <v>1254</v>
      </c>
      <c r="AA546" s="147" t="s">
        <v>1254</v>
      </c>
      <c r="AB546" t="b">
        <v>0</v>
      </c>
    </row>
    <row r="547" spans="1:28" x14ac:dyDescent="0.2">
      <c r="A547" s="116" t="s">
        <v>284</v>
      </c>
      <c r="B547" s="116" t="s">
        <v>286</v>
      </c>
      <c r="C547" s="110" t="s">
        <v>1301</v>
      </c>
      <c r="D547" s="113">
        <v>45453</v>
      </c>
      <c r="E547" s="115">
        <v>20</v>
      </c>
      <c r="F547" s="116" t="s">
        <v>50</v>
      </c>
      <c r="G547" s="116" t="s">
        <v>30</v>
      </c>
      <c r="H547" s="111" t="s">
        <v>164</v>
      </c>
      <c r="I547" s="110" t="s">
        <v>56</v>
      </c>
      <c r="J547" s="114" t="s">
        <v>290</v>
      </c>
      <c r="K547" s="114">
        <v>0.121</v>
      </c>
      <c r="L547" s="114" t="s">
        <v>424</v>
      </c>
      <c r="M547" s="114" t="b">
        <f t="shared" si="9"/>
        <v>0</v>
      </c>
      <c r="N547">
        <v>1100</v>
      </c>
      <c r="O547">
        <v>840000</v>
      </c>
      <c r="P547">
        <v>12000</v>
      </c>
      <c r="Q547">
        <v>840000</v>
      </c>
      <c r="R547">
        <v>320000</v>
      </c>
      <c r="S547">
        <v>840000</v>
      </c>
      <c r="T547" s="152" t="s">
        <v>582</v>
      </c>
      <c r="U547" s="152" t="s">
        <v>582</v>
      </c>
      <c r="V547" s="152" t="s">
        <v>582</v>
      </c>
      <c r="W547" s="152" t="s">
        <v>582</v>
      </c>
      <c r="X547" s="152" t="s">
        <v>582</v>
      </c>
      <c r="Y547" s="152" t="s">
        <v>582</v>
      </c>
      <c r="Z547" s="147" t="s">
        <v>1254</v>
      </c>
      <c r="AA547" s="147" t="s">
        <v>1254</v>
      </c>
      <c r="AB547" t="b">
        <v>0</v>
      </c>
    </row>
    <row r="548" spans="1:28" x14ac:dyDescent="0.2">
      <c r="A548" s="116" t="s">
        <v>284</v>
      </c>
      <c r="B548" s="116" t="s">
        <v>286</v>
      </c>
      <c r="C548" s="110" t="s">
        <v>1301</v>
      </c>
      <c r="D548" s="113">
        <v>45453</v>
      </c>
      <c r="E548" s="115">
        <v>20</v>
      </c>
      <c r="F548" s="116" t="s">
        <v>50</v>
      </c>
      <c r="G548" s="116" t="s">
        <v>30</v>
      </c>
      <c r="H548" s="111" t="s">
        <v>7</v>
      </c>
      <c r="I548" s="110" t="s">
        <v>56</v>
      </c>
      <c r="J548" s="114">
        <v>94.6</v>
      </c>
      <c r="K548" s="114">
        <v>94.6</v>
      </c>
      <c r="L548" s="114" t="s">
        <v>424</v>
      </c>
      <c r="M548" s="114" t="b">
        <f t="shared" si="9"/>
        <v>1</v>
      </c>
      <c r="N548">
        <v>23</v>
      </c>
      <c r="O548">
        <v>810</v>
      </c>
      <c r="P548">
        <v>580</v>
      </c>
      <c r="Q548">
        <v>750</v>
      </c>
      <c r="R548">
        <v>16000</v>
      </c>
      <c r="S548">
        <v>750</v>
      </c>
      <c r="T548" s="152">
        <v>4.1130434782608694</v>
      </c>
      <c r="U548" s="152">
        <v>0.11679012345679012</v>
      </c>
      <c r="V548" s="152">
        <v>0.16310344827586207</v>
      </c>
      <c r="W548" s="152">
        <v>0.12613333333333332</v>
      </c>
      <c r="X548" s="152">
        <v>5.9124999999999994E-3</v>
      </c>
      <c r="Y548" s="152">
        <v>0.12613333333333332</v>
      </c>
      <c r="Z548" s="147" t="s">
        <v>1254</v>
      </c>
      <c r="AA548" s="147" t="s">
        <v>1254</v>
      </c>
      <c r="AB548" t="b">
        <v>1</v>
      </c>
    </row>
    <row r="549" spans="1:28" x14ac:dyDescent="0.2">
      <c r="A549" s="116" t="s">
        <v>284</v>
      </c>
      <c r="B549" s="116" t="s">
        <v>286</v>
      </c>
      <c r="C549" s="110" t="s">
        <v>1301</v>
      </c>
      <c r="D549" s="113">
        <v>45453</v>
      </c>
      <c r="E549" s="115">
        <v>20</v>
      </c>
      <c r="F549" s="116" t="s">
        <v>50</v>
      </c>
      <c r="G549" s="116" t="s">
        <v>30</v>
      </c>
      <c r="H549" s="111" t="s">
        <v>172</v>
      </c>
      <c r="I549" s="110" t="s">
        <v>87</v>
      </c>
      <c r="J549" s="114">
        <v>0.27400000000000002</v>
      </c>
      <c r="K549" s="114">
        <v>0.27400000000000002</v>
      </c>
      <c r="L549" s="114" t="s">
        <v>424</v>
      </c>
      <c r="M549" s="114" t="b">
        <f t="shared" si="9"/>
        <v>1</v>
      </c>
      <c r="N549" t="s">
        <v>582</v>
      </c>
      <c r="O549">
        <v>57000</v>
      </c>
      <c r="P549" t="s">
        <v>582</v>
      </c>
      <c r="Q549">
        <v>27000</v>
      </c>
      <c r="R549" t="s">
        <v>582</v>
      </c>
      <c r="S549">
        <v>27000</v>
      </c>
      <c r="T549" s="152" t="s">
        <v>582</v>
      </c>
      <c r="U549" s="152">
        <v>4.8070175438596492E-6</v>
      </c>
      <c r="V549" s="152" t="s">
        <v>582</v>
      </c>
      <c r="W549" s="152">
        <v>1.0148148148148149E-5</v>
      </c>
      <c r="X549" s="152" t="s">
        <v>582</v>
      </c>
      <c r="Y549" s="152">
        <v>1.0148148148148149E-5</v>
      </c>
      <c r="Z549" s="147" t="s">
        <v>1254</v>
      </c>
      <c r="AA549" s="147" t="s">
        <v>1254</v>
      </c>
      <c r="AB549" t="b">
        <v>0</v>
      </c>
    </row>
    <row r="550" spans="1:28" x14ac:dyDescent="0.2">
      <c r="A550" s="116" t="s">
        <v>284</v>
      </c>
      <c r="B550" s="116" t="s">
        <v>286</v>
      </c>
      <c r="C550" s="110" t="s">
        <v>1301</v>
      </c>
      <c r="D550" s="113">
        <v>45453</v>
      </c>
      <c r="E550" s="115">
        <v>20</v>
      </c>
      <c r="F550" s="116" t="s">
        <v>50</v>
      </c>
      <c r="G550" s="116" t="s">
        <v>30</v>
      </c>
      <c r="H550" s="111" t="s">
        <v>9</v>
      </c>
      <c r="I550" s="110" t="s">
        <v>56</v>
      </c>
      <c r="J550" s="114">
        <v>0.19900000000000001</v>
      </c>
      <c r="K550" s="114">
        <v>0.19900000000000001</v>
      </c>
      <c r="L550" s="114" t="s">
        <v>424</v>
      </c>
      <c r="M550" s="114" t="b">
        <f t="shared" si="9"/>
        <v>1</v>
      </c>
      <c r="N550">
        <v>1000</v>
      </c>
      <c r="O550">
        <v>4300</v>
      </c>
      <c r="P550">
        <v>10000</v>
      </c>
      <c r="Q550">
        <v>1800</v>
      </c>
      <c r="R550">
        <v>280000</v>
      </c>
      <c r="S550">
        <v>1800</v>
      </c>
      <c r="T550" s="152">
        <v>1.9900000000000001E-4</v>
      </c>
      <c r="U550" s="152">
        <v>4.627906976744186E-5</v>
      </c>
      <c r="V550" s="152">
        <v>1.9900000000000003E-5</v>
      </c>
      <c r="W550" s="152">
        <v>1.1055555555555557E-4</v>
      </c>
      <c r="X550" s="152">
        <v>7.107142857142857E-7</v>
      </c>
      <c r="Y550" s="152">
        <v>1.1055555555555557E-4</v>
      </c>
      <c r="Z550" s="147" t="s">
        <v>1254</v>
      </c>
      <c r="AA550" s="147" t="s">
        <v>1254</v>
      </c>
      <c r="AB550" t="b">
        <v>0</v>
      </c>
    </row>
    <row r="551" spans="1:28" x14ac:dyDescent="0.2">
      <c r="A551" s="116" t="s">
        <v>284</v>
      </c>
      <c r="B551" s="116" t="s">
        <v>286</v>
      </c>
      <c r="C551" s="110" t="s">
        <v>1301</v>
      </c>
      <c r="D551" s="113">
        <v>45453</v>
      </c>
      <c r="E551" s="115">
        <v>20</v>
      </c>
      <c r="F551" s="116" t="s">
        <v>50</v>
      </c>
      <c r="G551" s="116" t="s">
        <v>30</v>
      </c>
      <c r="H551" s="111" t="s">
        <v>11</v>
      </c>
      <c r="I551" s="110" t="s">
        <v>87</v>
      </c>
      <c r="J551" s="114">
        <v>0.38100000000000001</v>
      </c>
      <c r="K551" s="114">
        <v>0.38100000000000001</v>
      </c>
      <c r="L551" s="114" t="s">
        <v>424</v>
      </c>
      <c r="M551" s="114" t="b">
        <f t="shared" si="9"/>
        <v>1</v>
      </c>
      <c r="N551" t="s">
        <v>582</v>
      </c>
      <c r="O551">
        <v>88000</v>
      </c>
      <c r="P551" t="s">
        <v>582</v>
      </c>
      <c r="Q551">
        <v>28000</v>
      </c>
      <c r="R551" t="s">
        <v>582</v>
      </c>
      <c r="S551">
        <v>28000</v>
      </c>
      <c r="T551" s="152" t="s">
        <v>582</v>
      </c>
      <c r="U551" s="152">
        <v>4.3295454545454542E-6</v>
      </c>
      <c r="V551" s="152" t="s">
        <v>582</v>
      </c>
      <c r="W551" s="152">
        <v>1.3607142857142857E-5</v>
      </c>
      <c r="X551" s="152" t="s">
        <v>582</v>
      </c>
      <c r="Y551" s="152">
        <v>1.3607142857142857E-5</v>
      </c>
      <c r="Z551" s="147" t="s">
        <v>1254</v>
      </c>
      <c r="AA551" s="147" t="s">
        <v>1254</v>
      </c>
      <c r="AB551" t="b">
        <v>0</v>
      </c>
    </row>
    <row r="552" spans="1:28" x14ac:dyDescent="0.2">
      <c r="A552" s="116" t="s">
        <v>284</v>
      </c>
      <c r="B552" s="116" t="s">
        <v>286</v>
      </c>
      <c r="C552" s="110" t="s">
        <v>1301</v>
      </c>
      <c r="D552" s="113">
        <v>45453</v>
      </c>
      <c r="E552" s="115">
        <v>20</v>
      </c>
      <c r="F552" s="116" t="s">
        <v>50</v>
      </c>
      <c r="G552" s="116" t="s">
        <v>30</v>
      </c>
      <c r="H552" s="111" t="s">
        <v>176</v>
      </c>
      <c r="I552" s="110" t="s">
        <v>87</v>
      </c>
      <c r="J552" s="114" t="s">
        <v>292</v>
      </c>
      <c r="K552" s="114">
        <v>6.0499999999999998E-2</v>
      </c>
      <c r="L552" s="114" t="s">
        <v>424</v>
      </c>
      <c r="M552" s="114" t="b">
        <f t="shared" si="9"/>
        <v>0</v>
      </c>
      <c r="N552" t="s">
        <v>582</v>
      </c>
      <c r="O552">
        <v>870000</v>
      </c>
      <c r="P552" t="s">
        <v>582</v>
      </c>
      <c r="Q552">
        <v>470000</v>
      </c>
      <c r="R552" t="s">
        <v>582</v>
      </c>
      <c r="S552">
        <v>470000</v>
      </c>
      <c r="T552" s="152" t="s">
        <v>582</v>
      </c>
      <c r="U552" s="152" t="s">
        <v>582</v>
      </c>
      <c r="V552" s="152" t="s">
        <v>582</v>
      </c>
      <c r="W552" s="152" t="s">
        <v>582</v>
      </c>
      <c r="X552" s="152" t="s">
        <v>582</v>
      </c>
      <c r="Y552" s="152" t="s">
        <v>582</v>
      </c>
      <c r="Z552" s="147" t="s">
        <v>1254</v>
      </c>
      <c r="AA552" s="147" t="s">
        <v>1254</v>
      </c>
      <c r="AB552" t="b">
        <v>0</v>
      </c>
    </row>
    <row r="553" spans="1:28" x14ac:dyDescent="0.2">
      <c r="A553" s="116" t="s">
        <v>284</v>
      </c>
      <c r="B553" s="116" t="s">
        <v>286</v>
      </c>
      <c r="C553" s="110" t="s">
        <v>1301</v>
      </c>
      <c r="D553" s="113">
        <v>45453</v>
      </c>
      <c r="E553" s="115">
        <v>20</v>
      </c>
      <c r="F553" s="116" t="s">
        <v>50</v>
      </c>
      <c r="G553" s="116" t="s">
        <v>30</v>
      </c>
      <c r="H553" s="111" t="s">
        <v>180</v>
      </c>
      <c r="I553" s="110" t="s">
        <v>56</v>
      </c>
      <c r="J553" s="114" t="s">
        <v>290</v>
      </c>
      <c r="K553" s="114">
        <v>0.121</v>
      </c>
      <c r="L553" s="114" t="s">
        <v>424</v>
      </c>
      <c r="M553" s="114" t="b">
        <f t="shared" si="9"/>
        <v>0</v>
      </c>
      <c r="N553">
        <v>26</v>
      </c>
      <c r="O553">
        <v>55</v>
      </c>
      <c r="P553">
        <v>320</v>
      </c>
      <c r="Q553">
        <v>54</v>
      </c>
      <c r="R553">
        <v>8900</v>
      </c>
      <c r="S553">
        <v>54</v>
      </c>
      <c r="T553" s="152" t="s">
        <v>582</v>
      </c>
      <c r="U553" s="152" t="s">
        <v>582</v>
      </c>
      <c r="V553" s="152" t="s">
        <v>582</v>
      </c>
      <c r="W553" s="152" t="s">
        <v>582</v>
      </c>
      <c r="X553" s="152" t="s">
        <v>582</v>
      </c>
      <c r="Y553" s="152" t="s">
        <v>582</v>
      </c>
      <c r="Z553" s="147" t="s">
        <v>1254</v>
      </c>
      <c r="AA553" s="147" t="s">
        <v>1254</v>
      </c>
      <c r="AB553" t="b">
        <v>0</v>
      </c>
    </row>
    <row r="554" spans="1:28" x14ac:dyDescent="0.2">
      <c r="A554" s="116" t="s">
        <v>284</v>
      </c>
      <c r="B554" s="116" t="s">
        <v>286</v>
      </c>
      <c r="C554" s="110" t="s">
        <v>1301</v>
      </c>
      <c r="D554" s="113">
        <v>45453</v>
      </c>
      <c r="E554" s="115">
        <v>20</v>
      </c>
      <c r="F554" s="116" t="s">
        <v>50</v>
      </c>
      <c r="G554" s="116" t="s">
        <v>30</v>
      </c>
      <c r="H554" s="111" t="s">
        <v>184</v>
      </c>
      <c r="I554" s="110" t="s">
        <v>185</v>
      </c>
      <c r="J554" s="114">
        <v>0.215</v>
      </c>
      <c r="K554" s="114">
        <v>0.215</v>
      </c>
      <c r="L554" s="114" t="s">
        <v>424</v>
      </c>
      <c r="M554" s="114" t="b">
        <f t="shared" si="9"/>
        <v>1</v>
      </c>
      <c r="N554">
        <v>51</v>
      </c>
      <c r="O554" t="s">
        <v>582</v>
      </c>
      <c r="P554">
        <v>130</v>
      </c>
      <c r="Q554" t="s">
        <v>582</v>
      </c>
      <c r="R554">
        <v>3700</v>
      </c>
      <c r="S554" t="s">
        <v>582</v>
      </c>
      <c r="T554" s="152">
        <v>4.2156862745098035E-3</v>
      </c>
      <c r="U554" s="152" t="s">
        <v>582</v>
      </c>
      <c r="V554" s="152">
        <v>1.6538461538461537E-3</v>
      </c>
      <c r="W554" s="152" t="s">
        <v>582</v>
      </c>
      <c r="X554" s="152">
        <v>5.8108108108108105E-5</v>
      </c>
      <c r="Y554" s="152" t="s">
        <v>582</v>
      </c>
      <c r="Z554" s="147" t="s">
        <v>1254</v>
      </c>
      <c r="AA554" s="147" t="s">
        <v>1254</v>
      </c>
      <c r="AB554" t="b">
        <v>0</v>
      </c>
    </row>
    <row r="555" spans="1:28" x14ac:dyDescent="0.2">
      <c r="A555" s="116" t="s">
        <v>284</v>
      </c>
      <c r="B555" s="116" t="s">
        <v>286</v>
      </c>
      <c r="C555" s="110" t="s">
        <v>1301</v>
      </c>
      <c r="D555" s="113">
        <v>45453</v>
      </c>
      <c r="E555" s="115">
        <v>20</v>
      </c>
      <c r="F555" s="116" t="s">
        <v>50</v>
      </c>
      <c r="G555" s="116" t="s">
        <v>30</v>
      </c>
      <c r="H555" s="111" t="s">
        <v>188</v>
      </c>
      <c r="I555" s="110" t="s">
        <v>87</v>
      </c>
      <c r="J555" s="114" t="s">
        <v>289</v>
      </c>
      <c r="K555" s="114">
        <v>0.24199999999999999</v>
      </c>
      <c r="L555" s="114" t="s">
        <v>424</v>
      </c>
      <c r="M555" s="114" t="b">
        <f t="shared" si="9"/>
        <v>0</v>
      </c>
      <c r="N555" t="s">
        <v>582</v>
      </c>
      <c r="O555">
        <v>130000</v>
      </c>
      <c r="P555" t="s">
        <v>582</v>
      </c>
      <c r="Q555">
        <v>69000</v>
      </c>
      <c r="R555" t="s">
        <v>582</v>
      </c>
      <c r="S555">
        <v>69000</v>
      </c>
      <c r="T555" s="152" t="s">
        <v>582</v>
      </c>
      <c r="U555" s="152" t="s">
        <v>582</v>
      </c>
      <c r="V555" s="152" t="s">
        <v>582</v>
      </c>
      <c r="W555" s="152" t="s">
        <v>582</v>
      </c>
      <c r="X555" s="152" t="s">
        <v>582</v>
      </c>
      <c r="Y555" s="152" t="s">
        <v>582</v>
      </c>
      <c r="Z555" s="147" t="s">
        <v>1254</v>
      </c>
      <c r="AA555" s="147" t="s">
        <v>1254</v>
      </c>
      <c r="AB555" t="b">
        <v>0</v>
      </c>
    </row>
    <row r="556" spans="1:28" x14ac:dyDescent="0.2">
      <c r="A556" s="116" t="s">
        <v>284</v>
      </c>
      <c r="B556" s="116" t="s">
        <v>286</v>
      </c>
      <c r="C556" s="110" t="s">
        <v>1301</v>
      </c>
      <c r="D556" s="113">
        <v>45453</v>
      </c>
      <c r="E556" s="115">
        <v>20</v>
      </c>
      <c r="F556" s="116" t="s">
        <v>50</v>
      </c>
      <c r="G556" s="116" t="s">
        <v>30</v>
      </c>
      <c r="H556" s="111" t="s">
        <v>191</v>
      </c>
      <c r="I556" s="110" t="s">
        <v>87</v>
      </c>
      <c r="J556" s="114">
        <v>4.6399999999999997</v>
      </c>
      <c r="K556" s="114">
        <v>4.6399999999999997</v>
      </c>
      <c r="L556" s="114" t="s">
        <v>424</v>
      </c>
      <c r="M556" s="114" t="b">
        <f t="shared" si="9"/>
        <v>1</v>
      </c>
      <c r="N556" t="s">
        <v>582</v>
      </c>
      <c r="O556">
        <v>6900</v>
      </c>
      <c r="P556" t="s">
        <v>582</v>
      </c>
      <c r="Q556">
        <v>2900</v>
      </c>
      <c r="R556" t="s">
        <v>582</v>
      </c>
      <c r="S556">
        <v>2900</v>
      </c>
      <c r="T556" s="152" t="s">
        <v>582</v>
      </c>
      <c r="U556" s="152">
        <v>6.7246376811594193E-4</v>
      </c>
      <c r="V556" s="152" t="s">
        <v>582</v>
      </c>
      <c r="W556" s="152">
        <v>1.5999999999999999E-3</v>
      </c>
      <c r="X556" s="152" t="s">
        <v>582</v>
      </c>
      <c r="Y556" s="152">
        <v>1.5999999999999999E-3</v>
      </c>
      <c r="Z556" s="147" t="s">
        <v>1254</v>
      </c>
      <c r="AA556" s="147" t="s">
        <v>1254</v>
      </c>
      <c r="AB556" t="b">
        <v>0</v>
      </c>
    </row>
    <row r="557" spans="1:28" x14ac:dyDescent="0.2">
      <c r="A557" s="116" t="s">
        <v>284</v>
      </c>
      <c r="B557" s="116" t="s">
        <v>286</v>
      </c>
      <c r="C557" s="110" t="s">
        <v>1301</v>
      </c>
      <c r="D557" s="113">
        <v>45453</v>
      </c>
      <c r="E557" s="115">
        <v>20</v>
      </c>
      <c r="F557" s="116" t="s">
        <v>50</v>
      </c>
      <c r="G557" s="116" t="s">
        <v>30</v>
      </c>
      <c r="H557" s="111" t="s">
        <v>1</v>
      </c>
      <c r="I557" s="110" t="s">
        <v>87</v>
      </c>
      <c r="J557" s="114">
        <v>2.11</v>
      </c>
      <c r="K557" s="114">
        <v>2.11</v>
      </c>
      <c r="L557" s="114" t="s">
        <v>424</v>
      </c>
      <c r="M557" s="114" t="b">
        <f t="shared" si="9"/>
        <v>1</v>
      </c>
      <c r="N557" t="s">
        <v>582</v>
      </c>
      <c r="O557">
        <v>6900</v>
      </c>
      <c r="P557" t="s">
        <v>582</v>
      </c>
      <c r="Q557">
        <v>2900</v>
      </c>
      <c r="R557" t="s">
        <v>582</v>
      </c>
      <c r="S557">
        <v>2900</v>
      </c>
      <c r="T557" s="152" t="s">
        <v>582</v>
      </c>
      <c r="U557" s="152">
        <v>3.0579710144927532E-4</v>
      </c>
      <c r="V557" s="152" t="s">
        <v>582</v>
      </c>
      <c r="W557" s="152">
        <v>7.2758620689655166E-4</v>
      </c>
      <c r="X557" s="152" t="s">
        <v>582</v>
      </c>
      <c r="Y557" s="152">
        <v>7.2758620689655166E-4</v>
      </c>
      <c r="Z557" s="147" t="s">
        <v>1254</v>
      </c>
      <c r="AA557" s="147" t="s">
        <v>1254</v>
      </c>
      <c r="AB557" t="b">
        <v>0</v>
      </c>
    </row>
    <row r="558" spans="1:28" x14ac:dyDescent="0.2">
      <c r="A558" s="116" t="s">
        <v>284</v>
      </c>
      <c r="B558" s="116" t="s">
        <v>286</v>
      </c>
      <c r="C558" s="110" t="s">
        <v>1301</v>
      </c>
      <c r="D558" s="113">
        <v>45453</v>
      </c>
      <c r="E558" s="115">
        <v>20</v>
      </c>
      <c r="F558" s="116" t="s">
        <v>50</v>
      </c>
      <c r="G558" s="116" t="s">
        <v>30</v>
      </c>
      <c r="H558" s="111" t="s">
        <v>196</v>
      </c>
      <c r="I558" s="110" t="s">
        <v>56</v>
      </c>
      <c r="J558" s="114" t="s">
        <v>292</v>
      </c>
      <c r="K558" s="114">
        <v>6.0499999999999998E-2</v>
      </c>
      <c r="L558" s="114" t="s">
        <v>424</v>
      </c>
      <c r="M558" s="114" t="b">
        <f t="shared" si="9"/>
        <v>0</v>
      </c>
      <c r="N558">
        <v>4.4000000000000004</v>
      </c>
      <c r="O558">
        <v>3100</v>
      </c>
      <c r="P558">
        <v>34</v>
      </c>
      <c r="Q558">
        <v>1000</v>
      </c>
      <c r="R558">
        <v>950</v>
      </c>
      <c r="S558">
        <v>1000</v>
      </c>
      <c r="T558" s="152" t="s">
        <v>582</v>
      </c>
      <c r="U558" s="152" t="s">
        <v>582</v>
      </c>
      <c r="V558" s="152" t="s">
        <v>582</v>
      </c>
      <c r="W558" s="152" t="s">
        <v>582</v>
      </c>
      <c r="X558" s="152" t="s">
        <v>582</v>
      </c>
      <c r="Y558" s="152" t="s">
        <v>582</v>
      </c>
      <c r="Z558" s="147" t="s">
        <v>1254</v>
      </c>
      <c r="AA558" s="147" t="s">
        <v>1254</v>
      </c>
      <c r="AB558" t="b">
        <v>0</v>
      </c>
    </row>
    <row r="559" spans="1:28" x14ac:dyDescent="0.2">
      <c r="A559" s="116" t="s">
        <v>284</v>
      </c>
      <c r="B559" s="116" t="s">
        <v>286</v>
      </c>
      <c r="C559" s="110" t="s">
        <v>1301</v>
      </c>
      <c r="D559" s="113">
        <v>45453</v>
      </c>
      <c r="E559" s="115">
        <v>20</v>
      </c>
      <c r="F559" s="116" t="s">
        <v>50</v>
      </c>
      <c r="G559" s="116" t="s">
        <v>30</v>
      </c>
      <c r="H559" s="111" t="s">
        <v>200</v>
      </c>
      <c r="I559" s="110" t="s">
        <v>87</v>
      </c>
      <c r="J559" s="114">
        <v>1.7310000000000001</v>
      </c>
      <c r="K559" s="114">
        <v>1.7310000000000001</v>
      </c>
      <c r="L559" s="114" t="s">
        <v>424</v>
      </c>
      <c r="M559" s="114" t="b">
        <f t="shared" si="9"/>
        <v>1</v>
      </c>
      <c r="N559" t="s">
        <v>582</v>
      </c>
      <c r="O559">
        <v>25000</v>
      </c>
      <c r="P559" t="s">
        <v>582</v>
      </c>
      <c r="Q559">
        <v>20000</v>
      </c>
      <c r="R559" t="s">
        <v>582</v>
      </c>
      <c r="S559">
        <v>20000</v>
      </c>
      <c r="T559" s="152" t="s">
        <v>582</v>
      </c>
      <c r="U559" s="152">
        <v>6.9240000000000008E-5</v>
      </c>
      <c r="V559" s="152" t="s">
        <v>582</v>
      </c>
      <c r="W559" s="152">
        <v>8.6550000000000003E-5</v>
      </c>
      <c r="X559" s="152" t="s">
        <v>582</v>
      </c>
      <c r="Y559" s="152">
        <v>8.6550000000000003E-5</v>
      </c>
      <c r="Z559" s="147" t="s">
        <v>1254</v>
      </c>
      <c r="AA559" s="147" t="s">
        <v>1254</v>
      </c>
      <c r="AB559" t="b">
        <v>0</v>
      </c>
    </row>
    <row r="560" spans="1:28" x14ac:dyDescent="0.2">
      <c r="A560" s="116" t="s">
        <v>284</v>
      </c>
      <c r="B560" s="116" t="s">
        <v>286</v>
      </c>
      <c r="C560" s="110" t="s">
        <v>1301</v>
      </c>
      <c r="D560" s="113">
        <v>45453</v>
      </c>
      <c r="E560" s="115">
        <v>20</v>
      </c>
      <c r="F560" s="116" t="s">
        <v>50</v>
      </c>
      <c r="G560" s="116" t="s">
        <v>30</v>
      </c>
      <c r="H560" s="111" t="s">
        <v>204</v>
      </c>
      <c r="I560" s="110" t="s">
        <v>205</v>
      </c>
      <c r="J560" s="114" t="s">
        <v>206</v>
      </c>
      <c r="L560" s="114" t="s">
        <v>424</v>
      </c>
      <c r="M560" s="114" t="b">
        <f t="shared" si="9"/>
        <v>0</v>
      </c>
      <c r="N560">
        <v>1.9</v>
      </c>
      <c r="O560">
        <v>310</v>
      </c>
      <c r="P560">
        <v>15</v>
      </c>
      <c r="Q560">
        <v>97</v>
      </c>
      <c r="R560">
        <v>420</v>
      </c>
      <c r="S560">
        <v>97</v>
      </c>
      <c r="T560" s="152" t="s">
        <v>582</v>
      </c>
      <c r="U560" s="152" t="s">
        <v>582</v>
      </c>
      <c r="V560" s="152" t="s">
        <v>582</v>
      </c>
      <c r="W560" s="152" t="s">
        <v>582</v>
      </c>
      <c r="X560" s="152" t="s">
        <v>582</v>
      </c>
      <c r="Y560" s="152" t="s">
        <v>582</v>
      </c>
      <c r="Z560" s="147"/>
      <c r="AA560" s="147"/>
      <c r="AB560" t="b">
        <v>0</v>
      </c>
    </row>
    <row r="561" spans="1:28" x14ac:dyDescent="0.2">
      <c r="A561" s="116" t="s">
        <v>284</v>
      </c>
      <c r="B561" s="116" t="s">
        <v>286</v>
      </c>
      <c r="C561" s="110" t="s">
        <v>1301</v>
      </c>
      <c r="D561" s="113">
        <v>45453</v>
      </c>
      <c r="E561" s="115">
        <v>20</v>
      </c>
      <c r="F561" s="116" t="s">
        <v>50</v>
      </c>
      <c r="G561" s="116" t="s">
        <v>30</v>
      </c>
      <c r="H561" s="111" t="s">
        <v>207</v>
      </c>
      <c r="I561" s="110" t="s">
        <v>208</v>
      </c>
      <c r="J561" s="114" t="s">
        <v>206</v>
      </c>
      <c r="L561" s="114" t="s">
        <v>424</v>
      </c>
      <c r="M561" s="114" t="b">
        <f t="shared" si="9"/>
        <v>0</v>
      </c>
      <c r="N561" t="s">
        <v>582</v>
      </c>
      <c r="O561">
        <v>220000</v>
      </c>
      <c r="P561" t="s">
        <v>582</v>
      </c>
      <c r="Q561">
        <v>69000</v>
      </c>
      <c r="R561" t="s">
        <v>582</v>
      </c>
      <c r="S561">
        <v>69000</v>
      </c>
      <c r="T561" s="152" t="s">
        <v>582</v>
      </c>
      <c r="U561" s="152" t="s">
        <v>582</v>
      </c>
      <c r="V561" s="152" t="s">
        <v>582</v>
      </c>
      <c r="W561" s="152" t="s">
        <v>582</v>
      </c>
      <c r="X561" s="152" t="s">
        <v>582</v>
      </c>
      <c r="Y561" s="152" t="s">
        <v>582</v>
      </c>
      <c r="Z561" s="147" t="s">
        <v>1254</v>
      </c>
      <c r="AA561" s="147" t="s">
        <v>1254</v>
      </c>
      <c r="AB561" t="b">
        <v>0</v>
      </c>
    </row>
    <row r="562" spans="1:28" x14ac:dyDescent="0.2">
      <c r="A562" s="116" t="s">
        <v>284</v>
      </c>
      <c r="B562" s="116" t="s">
        <v>286</v>
      </c>
      <c r="C562" s="110" t="s">
        <v>1301</v>
      </c>
      <c r="D562" s="113">
        <v>45453</v>
      </c>
      <c r="E562" s="115">
        <v>20</v>
      </c>
      <c r="F562" s="116" t="s">
        <v>50</v>
      </c>
      <c r="G562" s="116" t="s">
        <v>30</v>
      </c>
      <c r="H562" s="111" t="s">
        <v>209</v>
      </c>
      <c r="I562" s="110" t="s">
        <v>208</v>
      </c>
      <c r="J562" s="114" t="s">
        <v>206</v>
      </c>
      <c r="L562" s="114" t="s">
        <v>424</v>
      </c>
      <c r="M562" s="114" t="b">
        <f t="shared" si="9"/>
        <v>0</v>
      </c>
      <c r="N562">
        <v>9000</v>
      </c>
      <c r="O562">
        <v>1100</v>
      </c>
      <c r="P562">
        <v>220000</v>
      </c>
      <c r="Q562">
        <v>350</v>
      </c>
      <c r="R562">
        <v>6200000</v>
      </c>
      <c r="S562">
        <v>350</v>
      </c>
      <c r="T562" s="152" t="s">
        <v>582</v>
      </c>
      <c r="U562" s="152" t="s">
        <v>582</v>
      </c>
      <c r="V562" s="152" t="s">
        <v>582</v>
      </c>
      <c r="W562" s="152" t="s">
        <v>582</v>
      </c>
      <c r="X562" s="152" t="s">
        <v>582</v>
      </c>
      <c r="Y562" s="152" t="s">
        <v>582</v>
      </c>
      <c r="Z562" s="147" t="s">
        <v>1254</v>
      </c>
      <c r="AA562" s="147" t="s">
        <v>1254</v>
      </c>
      <c r="AB562" t="b">
        <v>0</v>
      </c>
    </row>
    <row r="563" spans="1:28" x14ac:dyDescent="0.2">
      <c r="A563" s="116" t="s">
        <v>284</v>
      </c>
      <c r="B563" s="116" t="s">
        <v>286</v>
      </c>
      <c r="C563" s="110" t="s">
        <v>1301</v>
      </c>
      <c r="D563" s="113">
        <v>45453</v>
      </c>
      <c r="E563" s="115">
        <v>20</v>
      </c>
      <c r="F563" s="116" t="s">
        <v>50</v>
      </c>
      <c r="G563" s="116" t="s">
        <v>30</v>
      </c>
      <c r="H563" s="111" t="s">
        <v>210</v>
      </c>
      <c r="I563" s="110" t="s">
        <v>208</v>
      </c>
      <c r="J563" s="114" t="s">
        <v>206</v>
      </c>
      <c r="L563" s="114" t="s">
        <v>424</v>
      </c>
      <c r="M563" s="114" t="b">
        <f t="shared" si="9"/>
        <v>0</v>
      </c>
      <c r="N563" t="s">
        <v>582</v>
      </c>
      <c r="O563">
        <v>1700000</v>
      </c>
      <c r="P563" t="s">
        <v>582</v>
      </c>
      <c r="Q563">
        <v>530000</v>
      </c>
      <c r="R563" t="s">
        <v>582</v>
      </c>
      <c r="S563">
        <v>530000</v>
      </c>
      <c r="T563" s="152" t="s">
        <v>582</v>
      </c>
      <c r="U563" s="152" t="s">
        <v>582</v>
      </c>
      <c r="V563" s="152" t="s">
        <v>582</v>
      </c>
      <c r="W563" s="152" t="s">
        <v>582</v>
      </c>
      <c r="X563" s="152" t="s">
        <v>582</v>
      </c>
      <c r="Y563" s="152" t="s">
        <v>582</v>
      </c>
      <c r="Z563" s="147" t="s">
        <v>1254</v>
      </c>
      <c r="AA563" s="147" t="s">
        <v>1254</v>
      </c>
      <c r="AB563" t="b">
        <v>0</v>
      </c>
    </row>
    <row r="564" spans="1:28" x14ac:dyDescent="0.2">
      <c r="A564" s="116" t="s">
        <v>284</v>
      </c>
      <c r="B564" s="116" t="s">
        <v>286</v>
      </c>
      <c r="C564" s="110" t="s">
        <v>1301</v>
      </c>
      <c r="D564" s="113">
        <v>45453</v>
      </c>
      <c r="E564" s="115">
        <v>20</v>
      </c>
      <c r="F564" s="116" t="s">
        <v>50</v>
      </c>
      <c r="G564" s="116" t="s">
        <v>30</v>
      </c>
      <c r="H564" s="111" t="s">
        <v>211</v>
      </c>
      <c r="I564" s="110" t="s">
        <v>212</v>
      </c>
      <c r="J564" s="114" t="s">
        <v>206</v>
      </c>
      <c r="L564" s="114" t="s">
        <v>424</v>
      </c>
      <c r="M564" s="114" t="b">
        <f t="shared" si="9"/>
        <v>0</v>
      </c>
      <c r="N564" t="s">
        <v>582</v>
      </c>
      <c r="O564">
        <v>530</v>
      </c>
      <c r="P564" t="s">
        <v>582</v>
      </c>
      <c r="Q564">
        <v>270</v>
      </c>
      <c r="R564" t="s">
        <v>582</v>
      </c>
      <c r="S564">
        <v>740</v>
      </c>
      <c r="T564" s="152" t="s">
        <v>582</v>
      </c>
      <c r="U564" s="152" t="s">
        <v>582</v>
      </c>
      <c r="V564" s="152" t="s">
        <v>582</v>
      </c>
      <c r="W564" s="152" t="s">
        <v>582</v>
      </c>
      <c r="X564" s="152" t="s">
        <v>582</v>
      </c>
      <c r="Y564" s="152" t="s">
        <v>582</v>
      </c>
      <c r="Z564" s="147" t="s">
        <v>1254</v>
      </c>
      <c r="AA564" s="147" t="s">
        <v>1254</v>
      </c>
      <c r="AB564" t="b">
        <v>0</v>
      </c>
    </row>
    <row r="565" spans="1:28" x14ac:dyDescent="0.2">
      <c r="A565" s="116" t="s">
        <v>284</v>
      </c>
      <c r="B565" s="116" t="s">
        <v>286</v>
      </c>
      <c r="C565" s="110" t="s">
        <v>1301</v>
      </c>
      <c r="D565" s="113">
        <v>45453</v>
      </c>
      <c r="E565" s="115">
        <v>20</v>
      </c>
      <c r="F565" s="116" t="s">
        <v>50</v>
      </c>
      <c r="G565" s="116" t="s">
        <v>30</v>
      </c>
      <c r="H565" s="111" t="s">
        <v>213</v>
      </c>
      <c r="I565" s="110" t="s">
        <v>208</v>
      </c>
      <c r="J565" s="114" t="s">
        <v>206</v>
      </c>
      <c r="L565" s="114" t="s">
        <v>424</v>
      </c>
      <c r="M565" s="114" t="b">
        <f t="shared" si="9"/>
        <v>0</v>
      </c>
      <c r="N565" t="s">
        <v>582</v>
      </c>
      <c r="O565">
        <v>350</v>
      </c>
      <c r="P565" t="s">
        <v>582</v>
      </c>
      <c r="Q565">
        <v>110</v>
      </c>
      <c r="R565" t="s">
        <v>582</v>
      </c>
      <c r="S565">
        <v>110</v>
      </c>
      <c r="T565" s="152" t="s">
        <v>582</v>
      </c>
      <c r="U565" s="152" t="s">
        <v>582</v>
      </c>
      <c r="V565" s="152" t="s">
        <v>582</v>
      </c>
      <c r="W565" s="152" t="s">
        <v>582</v>
      </c>
      <c r="X565" s="152" t="s">
        <v>582</v>
      </c>
      <c r="Y565" s="152" t="s">
        <v>582</v>
      </c>
      <c r="Z565" s="147" t="s">
        <v>1254</v>
      </c>
      <c r="AA565" s="147" t="s">
        <v>1254</v>
      </c>
      <c r="AB565" t="b">
        <v>0</v>
      </c>
    </row>
    <row r="566" spans="1:28" x14ac:dyDescent="0.2">
      <c r="A566" s="116" t="s">
        <v>284</v>
      </c>
      <c r="B566" s="116" t="s">
        <v>286</v>
      </c>
      <c r="C566" s="110" t="s">
        <v>1301</v>
      </c>
      <c r="D566" s="113">
        <v>45453</v>
      </c>
      <c r="E566" s="115">
        <v>20</v>
      </c>
      <c r="F566" s="116" t="s">
        <v>50</v>
      </c>
      <c r="G566" s="116" t="s">
        <v>30</v>
      </c>
      <c r="H566" s="111" t="s">
        <v>214</v>
      </c>
      <c r="I566" s="110" t="s">
        <v>208</v>
      </c>
      <c r="J566" s="114" t="s">
        <v>206</v>
      </c>
      <c r="L566" s="114" t="s">
        <v>424</v>
      </c>
      <c r="M566" s="114" t="b">
        <f t="shared" si="9"/>
        <v>0</v>
      </c>
      <c r="N566" t="s">
        <v>582</v>
      </c>
      <c r="O566">
        <v>5800</v>
      </c>
      <c r="P566" t="s">
        <v>582</v>
      </c>
      <c r="Q566">
        <v>1800</v>
      </c>
      <c r="R566" t="s">
        <v>582</v>
      </c>
      <c r="S566">
        <v>1800</v>
      </c>
      <c r="T566" s="152" t="s">
        <v>582</v>
      </c>
      <c r="U566" s="152" t="s">
        <v>582</v>
      </c>
      <c r="V566" s="152" t="s">
        <v>582</v>
      </c>
      <c r="W566" s="152" t="s">
        <v>582</v>
      </c>
      <c r="X566" s="152" t="s">
        <v>582</v>
      </c>
      <c r="Y566" s="152" t="s">
        <v>582</v>
      </c>
      <c r="Z566" s="147" t="s">
        <v>1254</v>
      </c>
      <c r="AA566" s="147" t="s">
        <v>1254</v>
      </c>
      <c r="AB566" t="b">
        <v>0</v>
      </c>
    </row>
    <row r="567" spans="1:28" x14ac:dyDescent="0.2">
      <c r="A567" s="116" t="s">
        <v>284</v>
      </c>
      <c r="B567" s="116" t="s">
        <v>286</v>
      </c>
      <c r="C567" s="110" t="s">
        <v>1301</v>
      </c>
      <c r="D567" s="113">
        <v>45453</v>
      </c>
      <c r="E567" s="115">
        <v>20</v>
      </c>
      <c r="F567" s="116" t="s">
        <v>50</v>
      </c>
      <c r="G567" s="116" t="s">
        <v>30</v>
      </c>
      <c r="H567" s="111" t="s">
        <v>216</v>
      </c>
      <c r="I567" s="110" t="s">
        <v>56</v>
      </c>
      <c r="J567" s="114" t="s">
        <v>206</v>
      </c>
      <c r="L567" s="114" t="s">
        <v>424</v>
      </c>
      <c r="M567" s="114" t="b">
        <f t="shared" si="9"/>
        <v>0</v>
      </c>
      <c r="N567">
        <v>0.74</v>
      </c>
      <c r="O567">
        <v>11</v>
      </c>
      <c r="P567">
        <v>8.4</v>
      </c>
      <c r="Q567">
        <v>4.9000000000000004</v>
      </c>
      <c r="R567">
        <v>230</v>
      </c>
      <c r="S567">
        <v>4.9000000000000004</v>
      </c>
      <c r="T567" s="152" t="s">
        <v>582</v>
      </c>
      <c r="U567" s="152" t="s">
        <v>582</v>
      </c>
      <c r="V567" s="152" t="s">
        <v>582</v>
      </c>
      <c r="W567" s="152" t="s">
        <v>582</v>
      </c>
      <c r="X567" s="152" t="s">
        <v>582</v>
      </c>
      <c r="Y567" s="152" t="s">
        <v>582</v>
      </c>
      <c r="Z567" s="147" t="s">
        <v>1254</v>
      </c>
      <c r="AA567" s="147" t="s">
        <v>1254</v>
      </c>
      <c r="AB567" t="b">
        <v>0</v>
      </c>
    </row>
    <row r="568" spans="1:28" x14ac:dyDescent="0.2">
      <c r="A568" s="116" t="s">
        <v>284</v>
      </c>
      <c r="B568" s="116" t="s">
        <v>286</v>
      </c>
      <c r="C568" s="110" t="s">
        <v>1301</v>
      </c>
      <c r="D568" s="113">
        <v>45453</v>
      </c>
      <c r="E568" s="115">
        <v>20</v>
      </c>
      <c r="F568" s="116" t="s">
        <v>50</v>
      </c>
      <c r="G568" s="116" t="s">
        <v>30</v>
      </c>
      <c r="H568" s="111" t="s">
        <v>4</v>
      </c>
      <c r="I568" s="110" t="s">
        <v>87</v>
      </c>
      <c r="J568" s="114" t="s">
        <v>297</v>
      </c>
      <c r="K568" s="114">
        <v>0.46400000000000002</v>
      </c>
      <c r="L568" s="114" t="s">
        <v>424</v>
      </c>
      <c r="M568" s="114" t="b">
        <f t="shared" si="9"/>
        <v>0</v>
      </c>
      <c r="N568" t="s">
        <v>582</v>
      </c>
      <c r="O568">
        <v>70000</v>
      </c>
      <c r="P568" t="s">
        <v>582</v>
      </c>
      <c r="Q568">
        <v>21000</v>
      </c>
      <c r="R568" t="s">
        <v>582</v>
      </c>
      <c r="S568">
        <v>21000</v>
      </c>
      <c r="T568" s="152" t="s">
        <v>582</v>
      </c>
      <c r="U568" s="152" t="s">
        <v>582</v>
      </c>
      <c r="V568" s="152" t="s">
        <v>582</v>
      </c>
      <c r="W568" s="152" t="s">
        <v>582</v>
      </c>
      <c r="X568" s="152" t="s">
        <v>582</v>
      </c>
      <c r="Y568" s="152" t="s">
        <v>582</v>
      </c>
      <c r="Z568" s="147" t="s">
        <v>1254</v>
      </c>
      <c r="AA568" s="147" t="s">
        <v>1254</v>
      </c>
      <c r="AB568" t="b">
        <v>0</v>
      </c>
    </row>
    <row r="569" spans="1:28" x14ac:dyDescent="0.2">
      <c r="A569" s="116" t="s">
        <v>284</v>
      </c>
      <c r="B569" s="116" t="s">
        <v>286</v>
      </c>
      <c r="C569" s="110" t="s">
        <v>1301</v>
      </c>
      <c r="D569" s="113">
        <v>45453</v>
      </c>
      <c r="E569" s="115">
        <v>20</v>
      </c>
      <c r="F569" s="116" t="s">
        <v>50</v>
      </c>
      <c r="G569" s="116" t="s">
        <v>30</v>
      </c>
      <c r="H569" s="111" t="s">
        <v>223</v>
      </c>
      <c r="I569" s="110" t="s">
        <v>87</v>
      </c>
      <c r="J569" s="114">
        <v>0.61099999999999999</v>
      </c>
      <c r="K569" s="114">
        <v>0.61099999999999999</v>
      </c>
      <c r="L569" s="114" t="s">
        <v>424</v>
      </c>
      <c r="M569" s="114" t="b">
        <f t="shared" si="9"/>
        <v>1</v>
      </c>
      <c r="N569" t="s">
        <v>582</v>
      </c>
      <c r="O569">
        <v>350000</v>
      </c>
      <c r="P569" t="s">
        <v>582</v>
      </c>
      <c r="Q569">
        <v>110000</v>
      </c>
      <c r="R569" t="s">
        <v>582</v>
      </c>
      <c r="S569">
        <v>110000</v>
      </c>
      <c r="T569" s="152" t="s">
        <v>582</v>
      </c>
      <c r="U569" s="152">
        <v>1.7457142857142856E-6</v>
      </c>
      <c r="V569" s="152" t="s">
        <v>582</v>
      </c>
      <c r="W569" s="152">
        <v>5.5545454545454543E-6</v>
      </c>
      <c r="X569" s="152" t="s">
        <v>582</v>
      </c>
      <c r="Y569" s="152">
        <v>5.5545454545454543E-6</v>
      </c>
      <c r="Z569" s="147" t="s">
        <v>1254</v>
      </c>
      <c r="AA569" s="147" t="s">
        <v>1254</v>
      </c>
      <c r="AB569" t="b">
        <v>0</v>
      </c>
    </row>
    <row r="570" spans="1:28" x14ac:dyDescent="0.2">
      <c r="A570" s="116" t="s">
        <v>284</v>
      </c>
      <c r="B570" s="116" t="s">
        <v>286</v>
      </c>
      <c r="C570" s="110" t="s">
        <v>1301</v>
      </c>
      <c r="D570" s="113">
        <v>45453</v>
      </c>
      <c r="E570" s="115">
        <v>20</v>
      </c>
      <c r="F570" s="116" t="s">
        <v>50</v>
      </c>
      <c r="G570" s="116" t="s">
        <v>30</v>
      </c>
      <c r="H570" s="111" t="s">
        <v>231</v>
      </c>
      <c r="I570" s="110" t="s">
        <v>56</v>
      </c>
      <c r="J570" s="114">
        <v>5.2400000000000002E-2</v>
      </c>
      <c r="K570" s="114">
        <v>5.2400000000000002E-2</v>
      </c>
      <c r="L570" s="114" t="s">
        <v>424</v>
      </c>
      <c r="M570" s="114" t="b">
        <f t="shared" si="9"/>
        <v>1</v>
      </c>
      <c r="N570">
        <v>21</v>
      </c>
      <c r="O570" t="s">
        <v>582</v>
      </c>
      <c r="P570">
        <v>170</v>
      </c>
      <c r="Q570" t="s">
        <v>582</v>
      </c>
      <c r="R570">
        <v>4800</v>
      </c>
      <c r="S570" t="s">
        <v>582</v>
      </c>
      <c r="T570" s="152">
        <v>2.4952380952380955E-3</v>
      </c>
      <c r="U570" s="152" t="s">
        <v>582</v>
      </c>
      <c r="V570" s="152">
        <v>3.0823529411764709E-4</v>
      </c>
      <c r="W570" s="152" t="s">
        <v>582</v>
      </c>
      <c r="X570" s="152">
        <v>1.0916666666666667E-5</v>
      </c>
      <c r="Y570" s="152" t="s">
        <v>582</v>
      </c>
      <c r="Z570" s="147" t="s">
        <v>1254</v>
      </c>
      <c r="AA570" s="147" t="s">
        <v>1254</v>
      </c>
      <c r="AB570" t="b">
        <v>0</v>
      </c>
    </row>
    <row r="571" spans="1:28" x14ac:dyDescent="0.2">
      <c r="A571" s="116" t="s">
        <v>284</v>
      </c>
      <c r="B571" s="116" t="s">
        <v>286</v>
      </c>
      <c r="C571" s="110" t="s">
        <v>1301</v>
      </c>
      <c r="D571" s="113">
        <v>45453</v>
      </c>
      <c r="E571" s="115">
        <v>20</v>
      </c>
      <c r="F571" s="116" t="s">
        <v>50</v>
      </c>
      <c r="G571" s="116" t="s">
        <v>30</v>
      </c>
      <c r="H571" s="111" t="s">
        <v>234</v>
      </c>
      <c r="I571" s="110" t="s">
        <v>205</v>
      </c>
      <c r="J571" s="114" t="s">
        <v>298</v>
      </c>
      <c r="K571" s="114">
        <v>1.6199999999999999E-2</v>
      </c>
      <c r="L571" s="114" t="s">
        <v>424</v>
      </c>
      <c r="M571" s="114" t="b">
        <f t="shared" si="9"/>
        <v>0</v>
      </c>
      <c r="N571">
        <v>2.1</v>
      </c>
      <c r="O571">
        <v>220</v>
      </c>
      <c r="P571">
        <v>17</v>
      </c>
      <c r="Q571">
        <v>74</v>
      </c>
      <c r="R571">
        <v>490</v>
      </c>
      <c r="S571">
        <v>74</v>
      </c>
      <c r="T571" s="152" t="s">
        <v>582</v>
      </c>
      <c r="U571" s="152" t="s">
        <v>582</v>
      </c>
      <c r="V571" s="152" t="s">
        <v>582</v>
      </c>
      <c r="W571" s="152" t="s">
        <v>582</v>
      </c>
      <c r="X571" s="152" t="s">
        <v>582</v>
      </c>
      <c r="Y571" s="152" t="s">
        <v>582</v>
      </c>
      <c r="Z571" s="147" t="s">
        <v>1254</v>
      </c>
      <c r="AA571" s="147" t="s">
        <v>1254</v>
      </c>
      <c r="AB571" t="b">
        <v>0</v>
      </c>
    </row>
    <row r="572" spans="1:28" x14ac:dyDescent="0.2">
      <c r="A572" s="116" t="s">
        <v>284</v>
      </c>
      <c r="B572" s="116" t="s">
        <v>286</v>
      </c>
      <c r="C572" s="110" t="s">
        <v>1301</v>
      </c>
      <c r="D572" s="113">
        <v>45453</v>
      </c>
      <c r="E572" s="115">
        <v>20</v>
      </c>
      <c r="F572" s="116" t="s">
        <v>50</v>
      </c>
      <c r="G572" s="116" t="s">
        <v>30</v>
      </c>
      <c r="H572" s="111" t="s">
        <v>238</v>
      </c>
      <c r="I572" s="110" t="s">
        <v>205</v>
      </c>
      <c r="J572" s="114" t="s">
        <v>299</v>
      </c>
      <c r="K572" s="114">
        <v>4.2000000000000003E-2</v>
      </c>
      <c r="L572" s="114" t="s">
        <v>424</v>
      </c>
      <c r="M572" s="114" t="b">
        <f t="shared" si="9"/>
        <v>0</v>
      </c>
      <c r="N572">
        <v>21</v>
      </c>
      <c r="O572" t="s">
        <v>582</v>
      </c>
      <c r="P572">
        <v>170</v>
      </c>
      <c r="Q572" t="s">
        <v>582</v>
      </c>
      <c r="R572">
        <v>4900</v>
      </c>
      <c r="S572" t="s">
        <v>582</v>
      </c>
      <c r="T572" s="152" t="s">
        <v>582</v>
      </c>
      <c r="U572" s="152" t="s">
        <v>582</v>
      </c>
      <c r="V572" s="152" t="s">
        <v>582</v>
      </c>
      <c r="W572" s="152" t="s">
        <v>582</v>
      </c>
      <c r="X572" s="152" t="s">
        <v>582</v>
      </c>
      <c r="Y572" s="152" t="s">
        <v>582</v>
      </c>
      <c r="Z572" s="147" t="s">
        <v>1254</v>
      </c>
      <c r="AA572" s="147" t="s">
        <v>1254</v>
      </c>
      <c r="AB572" t="b">
        <v>0</v>
      </c>
    </row>
    <row r="573" spans="1:28" x14ac:dyDescent="0.2">
      <c r="A573" s="116" t="s">
        <v>284</v>
      </c>
      <c r="B573" s="116" t="s">
        <v>286</v>
      </c>
      <c r="C573" s="110" t="s">
        <v>1301</v>
      </c>
      <c r="D573" s="113">
        <v>45453</v>
      </c>
      <c r="E573" s="115">
        <v>20</v>
      </c>
      <c r="F573" s="116" t="s">
        <v>50</v>
      </c>
      <c r="G573" s="116" t="s">
        <v>30</v>
      </c>
      <c r="H573" s="111" t="s">
        <v>242</v>
      </c>
      <c r="I573" s="110" t="s">
        <v>205</v>
      </c>
      <c r="J573" s="114" t="s">
        <v>300</v>
      </c>
      <c r="K573" s="114">
        <v>2.0500000000000001E-2</v>
      </c>
      <c r="L573" s="114" t="s">
        <v>424</v>
      </c>
      <c r="M573" s="114" t="b">
        <f t="shared" si="9"/>
        <v>0</v>
      </c>
      <c r="N573">
        <v>210</v>
      </c>
      <c r="O573" t="s">
        <v>582</v>
      </c>
      <c r="P573">
        <v>1700</v>
      </c>
      <c r="Q573" t="s">
        <v>582</v>
      </c>
      <c r="R573">
        <v>49000</v>
      </c>
      <c r="S573" t="s">
        <v>582</v>
      </c>
      <c r="T573" s="152" t="s">
        <v>582</v>
      </c>
      <c r="U573" s="152" t="s">
        <v>582</v>
      </c>
      <c r="V573" s="152" t="s">
        <v>582</v>
      </c>
      <c r="W573" s="152" t="s">
        <v>582</v>
      </c>
      <c r="X573" s="152" t="s">
        <v>582</v>
      </c>
      <c r="Y573" s="152" t="s">
        <v>582</v>
      </c>
      <c r="Z573" s="147" t="s">
        <v>1254</v>
      </c>
      <c r="AA573" s="147" t="s">
        <v>1254</v>
      </c>
      <c r="AB573" t="b">
        <v>0</v>
      </c>
    </row>
    <row r="574" spans="1:28" x14ac:dyDescent="0.2">
      <c r="A574" s="116" t="s">
        <v>284</v>
      </c>
      <c r="B574" s="116" t="s">
        <v>286</v>
      </c>
      <c r="C574" s="110" t="s">
        <v>1301</v>
      </c>
      <c r="D574" s="113">
        <v>45453</v>
      </c>
      <c r="E574" s="115">
        <v>20</v>
      </c>
      <c r="F574" s="116" t="s">
        <v>50</v>
      </c>
      <c r="G574" s="116" t="s">
        <v>30</v>
      </c>
      <c r="H574" s="111" t="s">
        <v>8</v>
      </c>
      <c r="I574" s="110" t="s">
        <v>205</v>
      </c>
      <c r="J574" s="114">
        <v>0.128</v>
      </c>
      <c r="K574" s="114">
        <v>0.128</v>
      </c>
      <c r="L574" s="114" t="s">
        <v>424</v>
      </c>
      <c r="M574" s="114" t="b">
        <f t="shared" ref="M574:M637" si="10">NOT(OR(LEFT(J574,1)="&lt;", J574 = "---"))</f>
        <v>1</v>
      </c>
      <c r="N574">
        <v>290</v>
      </c>
      <c r="O574" t="s">
        <v>582</v>
      </c>
      <c r="P574">
        <v>2400</v>
      </c>
      <c r="Q574" t="s">
        <v>582</v>
      </c>
      <c r="R574">
        <v>67000</v>
      </c>
      <c r="S574" t="s">
        <v>582</v>
      </c>
      <c r="T574" s="152">
        <v>4.4137931034482757E-4</v>
      </c>
      <c r="U574" s="152" t="s">
        <v>582</v>
      </c>
      <c r="V574" s="152">
        <v>5.3333333333333333E-5</v>
      </c>
      <c r="W574" s="152" t="s">
        <v>582</v>
      </c>
      <c r="X574" s="152">
        <v>1.9104477611940297E-6</v>
      </c>
      <c r="Y574" s="152" t="s">
        <v>582</v>
      </c>
      <c r="Z574" s="147" t="s">
        <v>1254</v>
      </c>
      <c r="AA574" s="147" t="s">
        <v>1254</v>
      </c>
      <c r="AB574" t="b">
        <v>0</v>
      </c>
    </row>
    <row r="575" spans="1:28" x14ac:dyDescent="0.2">
      <c r="A575" s="116" t="s">
        <v>284</v>
      </c>
      <c r="B575" s="116" t="s">
        <v>286</v>
      </c>
      <c r="C575" s="110" t="s">
        <v>1301</v>
      </c>
      <c r="D575" s="113">
        <v>45453</v>
      </c>
      <c r="E575" s="115">
        <v>20</v>
      </c>
      <c r="F575" s="116" t="s">
        <v>50</v>
      </c>
      <c r="G575" s="116" t="s">
        <v>30</v>
      </c>
      <c r="H575" s="111" t="s">
        <v>249</v>
      </c>
      <c r="I575" s="110" t="s">
        <v>205</v>
      </c>
      <c r="J575" s="114" t="s">
        <v>301</v>
      </c>
      <c r="K575" s="114">
        <v>1.0800000000000001E-2</v>
      </c>
      <c r="L575" s="114" t="s">
        <v>424</v>
      </c>
      <c r="M575" s="114" t="b">
        <f t="shared" si="10"/>
        <v>0</v>
      </c>
      <c r="N575">
        <v>2.1</v>
      </c>
      <c r="O575" t="s">
        <v>582</v>
      </c>
      <c r="P575">
        <v>17</v>
      </c>
      <c r="Q575" t="s">
        <v>582</v>
      </c>
      <c r="R575">
        <v>490</v>
      </c>
      <c r="S575" t="s">
        <v>582</v>
      </c>
      <c r="T575" s="152" t="s">
        <v>582</v>
      </c>
      <c r="U575" s="152" t="s">
        <v>582</v>
      </c>
      <c r="V575" s="152" t="s">
        <v>582</v>
      </c>
      <c r="W575" s="152" t="s">
        <v>582</v>
      </c>
      <c r="X575" s="152" t="s">
        <v>582</v>
      </c>
      <c r="Y575" s="152" t="s">
        <v>582</v>
      </c>
      <c r="Z575" s="147" t="s">
        <v>1254</v>
      </c>
      <c r="AA575" s="147" t="s">
        <v>1254</v>
      </c>
      <c r="AB575" t="b">
        <v>0</v>
      </c>
    </row>
    <row r="576" spans="1:28" x14ac:dyDescent="0.2">
      <c r="A576" s="116" t="s">
        <v>284</v>
      </c>
      <c r="B576" s="116" t="s">
        <v>286</v>
      </c>
      <c r="C576" s="110" t="s">
        <v>1301</v>
      </c>
      <c r="D576" s="113">
        <v>45453</v>
      </c>
      <c r="E576" s="115">
        <v>20</v>
      </c>
      <c r="F576" s="116" t="s">
        <v>50</v>
      </c>
      <c r="G576" s="116" t="s">
        <v>30</v>
      </c>
      <c r="H576" s="111" t="s">
        <v>10</v>
      </c>
      <c r="I576" s="110" t="s">
        <v>208</v>
      </c>
      <c r="J576" s="114">
        <v>1.48</v>
      </c>
      <c r="K576" s="114">
        <v>1.48</v>
      </c>
      <c r="L576" s="114" t="s">
        <v>424</v>
      </c>
      <c r="M576" s="114" t="b">
        <f t="shared" si="10"/>
        <v>1</v>
      </c>
      <c r="N576" t="s">
        <v>582</v>
      </c>
      <c r="O576">
        <v>30000</v>
      </c>
      <c r="P576" t="s">
        <v>582</v>
      </c>
      <c r="Q576">
        <v>10000</v>
      </c>
      <c r="R576" t="s">
        <v>582</v>
      </c>
      <c r="S576">
        <v>10000</v>
      </c>
      <c r="T576" s="152" t="s">
        <v>582</v>
      </c>
      <c r="U576" s="152">
        <v>4.9333333333333331E-5</v>
      </c>
      <c r="V576" s="152" t="s">
        <v>582</v>
      </c>
      <c r="W576" s="152">
        <v>1.4799999999999999E-4</v>
      </c>
      <c r="X576" s="152" t="s">
        <v>582</v>
      </c>
      <c r="Y576" s="152">
        <v>1.4799999999999999E-4</v>
      </c>
      <c r="Z576" s="147" t="s">
        <v>1254</v>
      </c>
      <c r="AA576" s="147" t="s">
        <v>1254</v>
      </c>
      <c r="AB576" t="b">
        <v>0</v>
      </c>
    </row>
    <row r="577" spans="1:28" x14ac:dyDescent="0.2">
      <c r="A577" s="116" t="s">
        <v>284</v>
      </c>
      <c r="B577" s="116" t="s">
        <v>286</v>
      </c>
      <c r="C577" s="110" t="s">
        <v>1301</v>
      </c>
      <c r="D577" s="113">
        <v>45453</v>
      </c>
      <c r="E577" s="115">
        <v>20</v>
      </c>
      <c r="F577" s="116" t="s">
        <v>50</v>
      </c>
      <c r="G577" s="116" t="s">
        <v>30</v>
      </c>
      <c r="H577" s="111" t="s">
        <v>12</v>
      </c>
      <c r="I577" s="110" t="s">
        <v>87</v>
      </c>
      <c r="J577" s="114">
        <v>2.85</v>
      </c>
      <c r="K577" s="114">
        <v>2.85</v>
      </c>
      <c r="L577" s="114" t="s">
        <v>424</v>
      </c>
      <c r="M577" s="114" t="b">
        <f t="shared" si="10"/>
        <v>1</v>
      </c>
      <c r="N577" t="s">
        <v>582</v>
      </c>
      <c r="O577">
        <v>47000</v>
      </c>
      <c r="P577" t="s">
        <v>582</v>
      </c>
      <c r="Q577">
        <v>14000</v>
      </c>
      <c r="R577" t="s">
        <v>582</v>
      </c>
      <c r="S577">
        <v>14000</v>
      </c>
      <c r="T577" s="152" t="s">
        <v>582</v>
      </c>
      <c r="U577" s="152">
        <v>6.0638297872340425E-5</v>
      </c>
      <c r="V577" s="152" t="s">
        <v>582</v>
      </c>
      <c r="W577" s="152">
        <v>2.0357142857142858E-4</v>
      </c>
      <c r="X577" s="152" t="s">
        <v>582</v>
      </c>
      <c r="Y577" s="152">
        <v>2.0357142857142858E-4</v>
      </c>
      <c r="Z577" s="147" t="s">
        <v>1254</v>
      </c>
      <c r="AA577" s="147" t="s">
        <v>1254</v>
      </c>
      <c r="AB577" t="b">
        <v>0</v>
      </c>
    </row>
    <row r="578" spans="1:28" x14ac:dyDescent="0.2">
      <c r="A578" s="116" t="s">
        <v>284</v>
      </c>
      <c r="B578" s="116" t="s">
        <v>286</v>
      </c>
      <c r="C578" s="110" t="s">
        <v>1301</v>
      </c>
      <c r="D578" s="113">
        <v>45453</v>
      </c>
      <c r="E578" s="115">
        <v>20</v>
      </c>
      <c r="F578" s="116" t="s">
        <v>50</v>
      </c>
      <c r="G578" s="116" t="s">
        <v>30</v>
      </c>
      <c r="H578" s="111" t="s">
        <v>256</v>
      </c>
      <c r="I578" s="110" t="s">
        <v>205</v>
      </c>
      <c r="J578" s="114" t="s">
        <v>302</v>
      </c>
      <c r="K578" s="114">
        <v>1.5100000000000001E-2</v>
      </c>
      <c r="L578" s="114" t="s">
        <v>424</v>
      </c>
      <c r="M578" s="114" t="b">
        <f t="shared" si="10"/>
        <v>0</v>
      </c>
      <c r="N578">
        <v>2.9</v>
      </c>
      <c r="O578" t="s">
        <v>582</v>
      </c>
      <c r="P578">
        <v>24</v>
      </c>
      <c r="Q578" t="s">
        <v>582</v>
      </c>
      <c r="R578">
        <v>670</v>
      </c>
      <c r="S578" t="s">
        <v>582</v>
      </c>
      <c r="T578" s="152" t="s">
        <v>582</v>
      </c>
      <c r="U578" s="152" t="s">
        <v>582</v>
      </c>
      <c r="V578" s="152" t="s">
        <v>582</v>
      </c>
      <c r="W578" s="152" t="s">
        <v>582</v>
      </c>
      <c r="X578" s="152" t="s">
        <v>582</v>
      </c>
      <c r="Y578" s="152" t="s">
        <v>582</v>
      </c>
      <c r="Z578" s="147" t="s">
        <v>1254</v>
      </c>
      <c r="AA578" s="147" t="s">
        <v>1254</v>
      </c>
      <c r="AB578" t="b">
        <v>0</v>
      </c>
    </row>
    <row r="579" spans="1:28" x14ac:dyDescent="0.2">
      <c r="A579" s="116" t="s">
        <v>284</v>
      </c>
      <c r="B579" s="116" t="s">
        <v>286</v>
      </c>
      <c r="C579" s="110" t="s">
        <v>1301</v>
      </c>
      <c r="D579" s="113">
        <v>45453</v>
      </c>
      <c r="E579" s="115">
        <v>20</v>
      </c>
      <c r="F579" s="116" t="s">
        <v>50</v>
      </c>
      <c r="G579" s="116" t="s">
        <v>30</v>
      </c>
      <c r="H579" s="111" t="s">
        <v>13</v>
      </c>
      <c r="I579" s="110" t="s">
        <v>87</v>
      </c>
      <c r="J579" s="114">
        <v>1</v>
      </c>
      <c r="K579" s="114">
        <v>1</v>
      </c>
      <c r="L579" s="114" t="s">
        <v>424</v>
      </c>
      <c r="M579" s="114" t="b">
        <f t="shared" si="10"/>
        <v>1</v>
      </c>
      <c r="N579" t="s">
        <v>582</v>
      </c>
      <c r="O579">
        <v>23000</v>
      </c>
      <c r="P579" t="s">
        <v>582</v>
      </c>
      <c r="Q579">
        <v>7500</v>
      </c>
      <c r="R579" t="s">
        <v>582</v>
      </c>
      <c r="S579">
        <v>7500</v>
      </c>
      <c r="T579" s="152" t="s">
        <v>582</v>
      </c>
      <c r="U579" s="152">
        <v>4.347826086956522E-5</v>
      </c>
      <c r="V579" s="152" t="s">
        <v>582</v>
      </c>
      <c r="W579" s="152">
        <v>1.3333333333333334E-4</v>
      </c>
      <c r="X579" s="152" t="s">
        <v>582</v>
      </c>
      <c r="Y579" s="152">
        <v>1.3333333333333334E-4</v>
      </c>
      <c r="Z579" s="147" t="s">
        <v>1254</v>
      </c>
      <c r="AA579" s="147" t="s">
        <v>1254</v>
      </c>
      <c r="AB579" t="b">
        <v>0</v>
      </c>
    </row>
    <row r="580" spans="1:28" x14ac:dyDescent="0.2">
      <c r="A580" s="116" t="s">
        <v>284</v>
      </c>
      <c r="B580" s="116" t="s">
        <v>286</v>
      </c>
      <c r="C580" s="110" t="s">
        <v>1301</v>
      </c>
      <c r="D580" s="113">
        <v>45453</v>
      </c>
      <c r="E580" s="115">
        <v>20</v>
      </c>
      <c r="F580" s="116" t="s">
        <v>50</v>
      </c>
      <c r="G580" s="116" t="s">
        <v>30</v>
      </c>
      <c r="H580" s="111" t="s">
        <v>260</v>
      </c>
      <c r="I580" s="110" t="s">
        <v>87</v>
      </c>
      <c r="J580" s="114" t="s">
        <v>290</v>
      </c>
      <c r="K580" s="114">
        <v>0.121</v>
      </c>
      <c r="L580" s="114" t="s">
        <v>424</v>
      </c>
      <c r="M580" s="114" t="b">
        <f t="shared" si="10"/>
        <v>0</v>
      </c>
      <c r="N580" t="s">
        <v>582</v>
      </c>
      <c r="O580">
        <v>130000</v>
      </c>
      <c r="P580" t="s">
        <v>582</v>
      </c>
      <c r="Q580">
        <v>56000</v>
      </c>
      <c r="R580" t="s">
        <v>582</v>
      </c>
      <c r="S580">
        <v>56000</v>
      </c>
      <c r="T580" s="152" t="s">
        <v>582</v>
      </c>
      <c r="U580" s="152" t="s">
        <v>582</v>
      </c>
      <c r="V580" s="152" t="s">
        <v>582</v>
      </c>
      <c r="W580" s="152" t="s">
        <v>582</v>
      </c>
      <c r="X580" s="152" t="s">
        <v>582</v>
      </c>
      <c r="Y580" s="152" t="s">
        <v>582</v>
      </c>
      <c r="Z580" s="147" t="s">
        <v>1254</v>
      </c>
      <c r="AA580" s="147" t="s">
        <v>1254</v>
      </c>
      <c r="AB580" t="b">
        <v>0</v>
      </c>
    </row>
    <row r="581" spans="1:28" x14ac:dyDescent="0.2">
      <c r="A581" s="116" t="s">
        <v>284</v>
      </c>
      <c r="B581" s="116" t="s">
        <v>286</v>
      </c>
      <c r="C581" s="110" t="s">
        <v>1301</v>
      </c>
      <c r="D581" s="113">
        <v>45453</v>
      </c>
      <c r="E581" s="115">
        <v>20</v>
      </c>
      <c r="F581" s="116" t="s">
        <v>50</v>
      </c>
      <c r="G581" s="116" t="s">
        <v>30</v>
      </c>
      <c r="H581" s="111" t="s">
        <v>265</v>
      </c>
      <c r="I581" s="110" t="s">
        <v>87</v>
      </c>
      <c r="J581" s="114">
        <v>518</v>
      </c>
      <c r="K581" s="114">
        <v>518</v>
      </c>
      <c r="L581" s="114" t="s">
        <v>424</v>
      </c>
      <c r="M581" s="114" t="b">
        <f t="shared" si="10"/>
        <v>1</v>
      </c>
      <c r="N581" t="s">
        <v>582</v>
      </c>
      <c r="O581">
        <v>20000</v>
      </c>
      <c r="P581" t="s">
        <v>582</v>
      </c>
      <c r="Q581">
        <v>9700</v>
      </c>
      <c r="R581" t="s">
        <v>582</v>
      </c>
      <c r="S581" t="s">
        <v>582</v>
      </c>
      <c r="T581" s="152" t="s">
        <v>582</v>
      </c>
      <c r="U581" s="152">
        <v>2.5899999999999999E-2</v>
      </c>
      <c r="V581" s="152" t="s">
        <v>582</v>
      </c>
      <c r="W581" s="152">
        <v>5.3402061855670105E-2</v>
      </c>
      <c r="X581" s="152" t="s">
        <v>582</v>
      </c>
      <c r="Y581" s="152" t="s">
        <v>582</v>
      </c>
      <c r="Z581" s="147" t="s">
        <v>1254</v>
      </c>
      <c r="AA581" s="147" t="s">
        <v>1254</v>
      </c>
      <c r="AB581" t="b">
        <v>0</v>
      </c>
    </row>
    <row r="582" spans="1:28" x14ac:dyDescent="0.2">
      <c r="A582" s="116" t="s">
        <v>284</v>
      </c>
      <c r="B582" s="116" t="s">
        <v>286</v>
      </c>
      <c r="C582" s="110" t="s">
        <v>1301</v>
      </c>
      <c r="D582" s="113">
        <v>45453</v>
      </c>
      <c r="E582" s="115">
        <v>20</v>
      </c>
      <c r="F582" s="116" t="s">
        <v>50</v>
      </c>
      <c r="G582" s="116" t="s">
        <v>30</v>
      </c>
      <c r="H582" s="111" t="s">
        <v>270</v>
      </c>
      <c r="I582" s="110" t="s">
        <v>87</v>
      </c>
      <c r="J582" s="114" t="s">
        <v>304</v>
      </c>
      <c r="K582" s="114">
        <v>224</v>
      </c>
      <c r="L582" s="114" t="s">
        <v>424</v>
      </c>
      <c r="M582" s="114" t="b">
        <f t="shared" si="10"/>
        <v>0</v>
      </c>
      <c r="N582" t="s">
        <v>582</v>
      </c>
      <c r="O582">
        <v>14000</v>
      </c>
      <c r="P582" t="s">
        <v>582</v>
      </c>
      <c r="Q582">
        <v>4600</v>
      </c>
      <c r="R582" t="s">
        <v>582</v>
      </c>
      <c r="S582" t="s">
        <v>582</v>
      </c>
      <c r="T582" s="152" t="s">
        <v>582</v>
      </c>
      <c r="U582" s="152" t="s">
        <v>582</v>
      </c>
      <c r="V582" s="152" t="s">
        <v>582</v>
      </c>
      <c r="W582" s="152" t="s">
        <v>582</v>
      </c>
      <c r="X582" s="152" t="s">
        <v>582</v>
      </c>
      <c r="Y582" s="152" t="s">
        <v>582</v>
      </c>
      <c r="Z582" s="147" t="s">
        <v>1254</v>
      </c>
      <c r="AA582" s="147" t="s">
        <v>1254</v>
      </c>
      <c r="AB582" t="b">
        <v>0</v>
      </c>
    </row>
    <row r="583" spans="1:28" x14ac:dyDescent="0.2">
      <c r="A583" s="116" t="s">
        <v>284</v>
      </c>
      <c r="B583" s="116" t="s">
        <v>286</v>
      </c>
      <c r="C583" s="110" t="s">
        <v>1301</v>
      </c>
      <c r="D583" s="113">
        <v>45453</v>
      </c>
      <c r="E583" s="115">
        <v>20</v>
      </c>
      <c r="F583" s="116" t="s">
        <v>50</v>
      </c>
      <c r="G583" s="116" t="s">
        <v>30</v>
      </c>
      <c r="H583" s="111" t="s">
        <v>279</v>
      </c>
      <c r="I583" s="110" t="s">
        <v>208</v>
      </c>
      <c r="J583" s="114">
        <v>6590</v>
      </c>
      <c r="K583" s="114">
        <v>6590</v>
      </c>
      <c r="L583" s="114" t="s">
        <v>424</v>
      </c>
      <c r="M583" s="114" t="b">
        <f t="shared" si="10"/>
        <v>1</v>
      </c>
      <c r="N583" t="s">
        <v>582</v>
      </c>
      <c r="O583">
        <v>14000</v>
      </c>
      <c r="P583" t="s">
        <v>582</v>
      </c>
      <c r="Q583">
        <v>4600</v>
      </c>
      <c r="R583" t="s">
        <v>582</v>
      </c>
      <c r="S583" t="s">
        <v>582</v>
      </c>
      <c r="T583" s="152" t="s">
        <v>582</v>
      </c>
      <c r="U583" s="152">
        <v>0.4707142857142857</v>
      </c>
      <c r="V583" s="152" t="s">
        <v>582</v>
      </c>
      <c r="W583" s="152">
        <v>1.432608695652174</v>
      </c>
      <c r="X583" s="152" t="s">
        <v>582</v>
      </c>
      <c r="Y583" s="152" t="s">
        <v>582</v>
      </c>
      <c r="Z583" s="147" t="s">
        <v>1254</v>
      </c>
      <c r="AA583" s="147" t="s">
        <v>1254</v>
      </c>
      <c r="AB583" t="b">
        <v>1</v>
      </c>
    </row>
    <row r="584" spans="1:28" x14ac:dyDescent="0.2">
      <c r="A584" s="116" t="s">
        <v>285</v>
      </c>
      <c r="B584" s="116" t="s">
        <v>287</v>
      </c>
      <c r="C584" s="110" t="s">
        <v>1302</v>
      </c>
      <c r="D584" s="113">
        <v>45782</v>
      </c>
      <c r="E584" s="115">
        <v>0.5</v>
      </c>
      <c r="F584" s="116" t="s">
        <v>288</v>
      </c>
      <c r="G584" s="116" t="s">
        <v>285</v>
      </c>
      <c r="H584" s="111" t="s">
        <v>55</v>
      </c>
      <c r="I584" s="110" t="s">
        <v>56</v>
      </c>
      <c r="J584" s="114" t="s">
        <v>206</v>
      </c>
      <c r="L584" s="114" t="s">
        <v>424</v>
      </c>
      <c r="M584" s="114" t="b">
        <f t="shared" si="10"/>
        <v>0</v>
      </c>
      <c r="N584">
        <v>4</v>
      </c>
      <c r="O584">
        <v>550</v>
      </c>
      <c r="P584">
        <v>40</v>
      </c>
      <c r="Q584">
        <v>540</v>
      </c>
      <c r="R584">
        <v>1100</v>
      </c>
      <c r="S584">
        <v>540</v>
      </c>
      <c r="T584" s="152" t="s">
        <v>582</v>
      </c>
      <c r="U584" s="152" t="s">
        <v>582</v>
      </c>
      <c r="V584" s="152" t="s">
        <v>582</v>
      </c>
      <c r="W584" s="152" t="s">
        <v>582</v>
      </c>
      <c r="X584" s="152" t="s">
        <v>582</v>
      </c>
      <c r="Y584" s="152" t="s">
        <v>582</v>
      </c>
      <c r="AB584" t="b">
        <v>0</v>
      </c>
    </row>
    <row r="585" spans="1:28" x14ac:dyDescent="0.2">
      <c r="A585" s="116" t="s">
        <v>285</v>
      </c>
      <c r="B585" s="116" t="s">
        <v>287</v>
      </c>
      <c r="C585" s="110" t="s">
        <v>1302</v>
      </c>
      <c r="D585" s="113">
        <v>45782</v>
      </c>
      <c r="E585" s="115">
        <v>0.5</v>
      </c>
      <c r="F585" s="116" t="s">
        <v>288</v>
      </c>
      <c r="G585" s="116" t="s">
        <v>285</v>
      </c>
      <c r="H585" s="111" t="s">
        <v>0</v>
      </c>
      <c r="I585" s="110" t="s">
        <v>56</v>
      </c>
      <c r="J585" s="114" t="s">
        <v>206</v>
      </c>
      <c r="L585" s="114" t="s">
        <v>424</v>
      </c>
      <c r="M585" s="114" t="b">
        <f t="shared" si="10"/>
        <v>0</v>
      </c>
      <c r="N585">
        <v>37</v>
      </c>
      <c r="O585">
        <v>3000</v>
      </c>
      <c r="P585">
        <v>380</v>
      </c>
      <c r="Q585">
        <v>1200</v>
      </c>
      <c r="R585">
        <v>11000</v>
      </c>
      <c r="S585">
        <v>1200</v>
      </c>
      <c r="T585" s="152" t="s">
        <v>582</v>
      </c>
      <c r="U585" s="152" t="s">
        <v>582</v>
      </c>
      <c r="V585" s="152" t="s">
        <v>582</v>
      </c>
      <c r="W585" s="152" t="s">
        <v>582</v>
      </c>
      <c r="X585" s="152" t="s">
        <v>582</v>
      </c>
      <c r="Y585" s="152" t="s">
        <v>582</v>
      </c>
      <c r="AB585" t="b">
        <v>0</v>
      </c>
    </row>
    <row r="586" spans="1:28" x14ac:dyDescent="0.2">
      <c r="A586" s="116" t="s">
        <v>285</v>
      </c>
      <c r="B586" s="116" t="s">
        <v>287</v>
      </c>
      <c r="C586" s="110" t="s">
        <v>1302</v>
      </c>
      <c r="D586" s="113">
        <v>45782</v>
      </c>
      <c r="E586" s="115">
        <v>0.5</v>
      </c>
      <c r="F586" s="116" t="s">
        <v>288</v>
      </c>
      <c r="G586" s="116" t="s">
        <v>285</v>
      </c>
      <c r="H586" s="111" t="s">
        <v>72</v>
      </c>
      <c r="I586" s="110" t="s">
        <v>56</v>
      </c>
      <c r="J586" s="114" t="s">
        <v>206</v>
      </c>
      <c r="L586" s="114" t="s">
        <v>424</v>
      </c>
      <c r="M586" s="114" t="b">
        <f t="shared" si="10"/>
        <v>0</v>
      </c>
      <c r="N586">
        <v>15</v>
      </c>
      <c r="O586">
        <v>23000</v>
      </c>
      <c r="P586">
        <v>230</v>
      </c>
      <c r="Q586">
        <v>7100</v>
      </c>
      <c r="R586">
        <v>6300</v>
      </c>
      <c r="S586">
        <v>7100</v>
      </c>
      <c r="T586" s="152" t="s">
        <v>582</v>
      </c>
      <c r="U586" s="152" t="s">
        <v>582</v>
      </c>
      <c r="V586" s="152" t="s">
        <v>582</v>
      </c>
      <c r="W586" s="152" t="s">
        <v>582</v>
      </c>
      <c r="X586" s="152" t="s">
        <v>582</v>
      </c>
      <c r="Y586" s="152" t="s">
        <v>582</v>
      </c>
      <c r="AB586" t="b">
        <v>0</v>
      </c>
    </row>
    <row r="587" spans="1:28" x14ac:dyDescent="0.2">
      <c r="A587" s="116" t="s">
        <v>285</v>
      </c>
      <c r="B587" s="116" t="s">
        <v>287</v>
      </c>
      <c r="C587" s="110" t="s">
        <v>1302</v>
      </c>
      <c r="D587" s="113">
        <v>45782</v>
      </c>
      <c r="E587" s="115">
        <v>0.5</v>
      </c>
      <c r="F587" s="116" t="s">
        <v>288</v>
      </c>
      <c r="G587" s="116" t="s">
        <v>285</v>
      </c>
      <c r="H587" s="111" t="s">
        <v>82</v>
      </c>
      <c r="I587" s="110" t="s">
        <v>56</v>
      </c>
      <c r="J587" s="114" t="s">
        <v>206</v>
      </c>
      <c r="L587" s="114" t="s">
        <v>424</v>
      </c>
      <c r="M587" s="114" t="b">
        <f t="shared" si="10"/>
        <v>0</v>
      </c>
      <c r="N587">
        <v>260</v>
      </c>
      <c r="O587">
        <v>23000</v>
      </c>
      <c r="P587">
        <v>2700</v>
      </c>
      <c r="Q587">
        <v>7100</v>
      </c>
      <c r="R587">
        <v>74000</v>
      </c>
      <c r="S587">
        <v>7100</v>
      </c>
      <c r="T587" s="152" t="s">
        <v>582</v>
      </c>
      <c r="U587" s="152" t="s">
        <v>582</v>
      </c>
      <c r="V587" s="152" t="s">
        <v>582</v>
      </c>
      <c r="W587" s="152" t="s">
        <v>582</v>
      </c>
      <c r="X587" s="152" t="s">
        <v>582</v>
      </c>
      <c r="Y587" s="152" t="s">
        <v>582</v>
      </c>
      <c r="AB587" t="b">
        <v>0</v>
      </c>
    </row>
    <row r="588" spans="1:28" x14ac:dyDescent="0.2">
      <c r="A588" s="116" t="s">
        <v>285</v>
      </c>
      <c r="B588" s="116" t="s">
        <v>287</v>
      </c>
      <c r="C588" s="110" t="s">
        <v>1302</v>
      </c>
      <c r="D588" s="113">
        <v>45782</v>
      </c>
      <c r="E588" s="115">
        <v>0.5</v>
      </c>
      <c r="F588" s="116" t="s">
        <v>288</v>
      </c>
      <c r="G588" s="116" t="s">
        <v>285</v>
      </c>
      <c r="H588" s="111" t="s">
        <v>86</v>
      </c>
      <c r="I588" s="110" t="s">
        <v>87</v>
      </c>
      <c r="J588" s="114" t="s">
        <v>206</v>
      </c>
      <c r="L588" s="114" t="s">
        <v>424</v>
      </c>
      <c r="M588" s="114" t="b">
        <f t="shared" si="10"/>
        <v>0</v>
      </c>
      <c r="N588" t="s">
        <v>582</v>
      </c>
      <c r="O588">
        <v>750</v>
      </c>
      <c r="P588" t="s">
        <v>582</v>
      </c>
      <c r="Q588">
        <v>370</v>
      </c>
      <c r="R588" t="s">
        <v>582</v>
      </c>
      <c r="S588">
        <v>370</v>
      </c>
      <c r="T588" s="152" t="s">
        <v>582</v>
      </c>
      <c r="U588" s="152" t="s">
        <v>582</v>
      </c>
      <c r="V588" s="152" t="s">
        <v>582</v>
      </c>
      <c r="W588" s="152" t="s">
        <v>582</v>
      </c>
      <c r="X588" s="152" t="s">
        <v>582</v>
      </c>
      <c r="Y588" s="152" t="s">
        <v>582</v>
      </c>
      <c r="AB588" t="b">
        <v>0</v>
      </c>
    </row>
    <row r="589" spans="1:28" x14ac:dyDescent="0.2">
      <c r="A589" s="116" t="s">
        <v>285</v>
      </c>
      <c r="B589" s="116" t="s">
        <v>287</v>
      </c>
      <c r="C589" s="110" t="s">
        <v>1302</v>
      </c>
      <c r="D589" s="113">
        <v>45782</v>
      </c>
      <c r="E589" s="115">
        <v>0.5</v>
      </c>
      <c r="F589" s="116" t="s">
        <v>288</v>
      </c>
      <c r="G589" s="116" t="s">
        <v>285</v>
      </c>
      <c r="H589" s="111" t="s">
        <v>97</v>
      </c>
      <c r="I589" s="110" t="s">
        <v>56</v>
      </c>
      <c r="J589" s="114" t="s">
        <v>206</v>
      </c>
      <c r="L589" s="114" t="s">
        <v>424</v>
      </c>
      <c r="M589" s="114" t="b">
        <f t="shared" si="10"/>
        <v>0</v>
      </c>
      <c r="N589">
        <v>34</v>
      </c>
      <c r="O589">
        <v>4000</v>
      </c>
      <c r="P589">
        <v>320</v>
      </c>
      <c r="Q589">
        <v>1300</v>
      </c>
      <c r="R589">
        <v>8900</v>
      </c>
      <c r="S589">
        <v>1300</v>
      </c>
      <c r="T589" s="152" t="s">
        <v>582</v>
      </c>
      <c r="U589" s="152" t="s">
        <v>582</v>
      </c>
      <c r="V589" s="152" t="s">
        <v>582</v>
      </c>
      <c r="W589" s="152" t="s">
        <v>582</v>
      </c>
      <c r="X589" s="152" t="s">
        <v>582</v>
      </c>
      <c r="Y589" s="152" t="s">
        <v>582</v>
      </c>
      <c r="AB589" t="b">
        <v>0</v>
      </c>
    </row>
    <row r="590" spans="1:28" x14ac:dyDescent="0.2">
      <c r="A590" s="116" t="s">
        <v>285</v>
      </c>
      <c r="B590" s="116" t="s">
        <v>287</v>
      </c>
      <c r="C590" s="110" t="s">
        <v>1302</v>
      </c>
      <c r="D590" s="113">
        <v>45782</v>
      </c>
      <c r="E590" s="115">
        <v>0.5</v>
      </c>
      <c r="F590" s="116" t="s">
        <v>288</v>
      </c>
      <c r="G590" s="116" t="s">
        <v>285</v>
      </c>
      <c r="H590" s="111" t="s">
        <v>101</v>
      </c>
      <c r="I590" s="110" t="s">
        <v>87</v>
      </c>
      <c r="J590" s="114" t="s">
        <v>206</v>
      </c>
      <c r="L590" s="114" t="s">
        <v>424</v>
      </c>
      <c r="M590" s="114" t="b">
        <f t="shared" si="10"/>
        <v>0</v>
      </c>
      <c r="N590" t="s">
        <v>582</v>
      </c>
      <c r="O590">
        <v>8700</v>
      </c>
      <c r="P590" t="s">
        <v>582</v>
      </c>
      <c r="Q590">
        <v>4700</v>
      </c>
      <c r="R590" t="s">
        <v>582</v>
      </c>
      <c r="S590">
        <v>4700</v>
      </c>
      <c r="T590" s="152" t="s">
        <v>582</v>
      </c>
      <c r="U590" s="152" t="s">
        <v>582</v>
      </c>
      <c r="V590" s="152" t="s">
        <v>582</v>
      </c>
      <c r="W590" s="152" t="s">
        <v>582</v>
      </c>
      <c r="X590" s="152" t="s">
        <v>582</v>
      </c>
      <c r="Y590" s="152" t="s">
        <v>582</v>
      </c>
      <c r="AB590" t="b">
        <v>0</v>
      </c>
    </row>
    <row r="591" spans="1:28" x14ac:dyDescent="0.2">
      <c r="A591" s="116" t="s">
        <v>285</v>
      </c>
      <c r="B591" s="116" t="s">
        <v>287</v>
      </c>
      <c r="C591" s="110" t="s">
        <v>1302</v>
      </c>
      <c r="D591" s="113">
        <v>45782</v>
      </c>
      <c r="E591" s="115">
        <v>0.5</v>
      </c>
      <c r="F591" s="116" t="s">
        <v>288</v>
      </c>
      <c r="G591" s="116" t="s">
        <v>285</v>
      </c>
      <c r="H591" s="111" t="s">
        <v>110</v>
      </c>
      <c r="I591" s="110" t="s">
        <v>56</v>
      </c>
      <c r="J591" s="114" t="s">
        <v>206</v>
      </c>
      <c r="L591" s="114" t="s">
        <v>424</v>
      </c>
      <c r="M591" s="114" t="b">
        <f t="shared" si="10"/>
        <v>0</v>
      </c>
      <c r="N591">
        <v>17</v>
      </c>
      <c r="O591">
        <v>23000</v>
      </c>
      <c r="P591">
        <v>210</v>
      </c>
      <c r="Q591">
        <v>7100</v>
      </c>
      <c r="R591">
        <v>5800</v>
      </c>
      <c r="S591">
        <v>7100</v>
      </c>
      <c r="T591" s="152" t="s">
        <v>582</v>
      </c>
      <c r="U591" s="152" t="s">
        <v>582</v>
      </c>
      <c r="V591" s="152" t="s">
        <v>582</v>
      </c>
      <c r="W591" s="152" t="s">
        <v>582</v>
      </c>
      <c r="X591" s="152" t="s">
        <v>582</v>
      </c>
      <c r="Y591" s="152" t="s">
        <v>582</v>
      </c>
      <c r="AB591" t="b">
        <v>0</v>
      </c>
    </row>
    <row r="592" spans="1:28" x14ac:dyDescent="0.2">
      <c r="A592" s="116" t="s">
        <v>285</v>
      </c>
      <c r="B592" s="116" t="s">
        <v>287</v>
      </c>
      <c r="C592" s="110" t="s">
        <v>1302</v>
      </c>
      <c r="D592" s="113">
        <v>45782</v>
      </c>
      <c r="E592" s="115">
        <v>0.5</v>
      </c>
      <c r="F592" s="116" t="s">
        <v>288</v>
      </c>
      <c r="G592" s="116" t="s">
        <v>285</v>
      </c>
      <c r="H592" s="111" t="s">
        <v>114</v>
      </c>
      <c r="I592" s="110" t="s">
        <v>87</v>
      </c>
      <c r="J592" s="114" t="s">
        <v>206</v>
      </c>
      <c r="L592" s="114" t="s">
        <v>424</v>
      </c>
      <c r="M592" s="114" t="b">
        <f t="shared" si="10"/>
        <v>0</v>
      </c>
      <c r="N592" t="s">
        <v>582</v>
      </c>
      <c r="O592">
        <v>2800000</v>
      </c>
      <c r="P592" t="s">
        <v>582</v>
      </c>
      <c r="Q592">
        <v>2800000</v>
      </c>
      <c r="R592" t="s">
        <v>582</v>
      </c>
      <c r="S592">
        <v>2800000</v>
      </c>
      <c r="T592" s="152" t="s">
        <v>582</v>
      </c>
      <c r="U592" s="152" t="s">
        <v>582</v>
      </c>
      <c r="V592" s="152" t="s">
        <v>582</v>
      </c>
      <c r="W592" s="152" t="s">
        <v>582</v>
      </c>
      <c r="X592" s="152" t="s">
        <v>582</v>
      </c>
      <c r="Y592" s="152" t="s">
        <v>582</v>
      </c>
      <c r="AB592" t="b">
        <v>0</v>
      </c>
    </row>
    <row r="593" spans="1:28" x14ac:dyDescent="0.2">
      <c r="A593" s="116" t="s">
        <v>285</v>
      </c>
      <c r="B593" s="116" t="s">
        <v>287</v>
      </c>
      <c r="C593" s="110" t="s">
        <v>1302</v>
      </c>
      <c r="D593" s="113">
        <v>45782</v>
      </c>
      <c r="E593" s="115">
        <v>0.5</v>
      </c>
      <c r="F593" s="116" t="s">
        <v>288</v>
      </c>
      <c r="G593" s="116" t="s">
        <v>285</v>
      </c>
      <c r="H593" s="111" t="s">
        <v>118</v>
      </c>
      <c r="I593" s="110" t="s">
        <v>56</v>
      </c>
      <c r="J593" s="114" t="s">
        <v>206</v>
      </c>
      <c r="L593" s="114" t="s">
        <v>424</v>
      </c>
      <c r="M593" s="114" t="b">
        <f t="shared" si="10"/>
        <v>0</v>
      </c>
      <c r="N593">
        <v>26</v>
      </c>
      <c r="O593">
        <v>8200</v>
      </c>
      <c r="P593">
        <v>410</v>
      </c>
      <c r="Q593">
        <v>3100</v>
      </c>
      <c r="R593">
        <v>11000</v>
      </c>
      <c r="S593">
        <v>3100</v>
      </c>
      <c r="T593" s="152" t="s">
        <v>582</v>
      </c>
      <c r="U593" s="152" t="s">
        <v>582</v>
      </c>
      <c r="V593" s="152" t="s">
        <v>582</v>
      </c>
      <c r="W593" s="152" t="s">
        <v>582</v>
      </c>
      <c r="X593" s="152" t="s">
        <v>582</v>
      </c>
      <c r="Y593" s="152" t="s">
        <v>582</v>
      </c>
      <c r="AB593" t="b">
        <v>0</v>
      </c>
    </row>
    <row r="594" spans="1:28" x14ac:dyDescent="0.2">
      <c r="A594" s="116" t="s">
        <v>285</v>
      </c>
      <c r="B594" s="116" t="s">
        <v>287</v>
      </c>
      <c r="C594" s="110" t="s">
        <v>1302</v>
      </c>
      <c r="D594" s="113">
        <v>45782</v>
      </c>
      <c r="E594" s="115">
        <v>0.5</v>
      </c>
      <c r="F594" s="116" t="s">
        <v>288</v>
      </c>
      <c r="G594" s="116" t="s">
        <v>285</v>
      </c>
      <c r="H594" s="111" t="s">
        <v>121</v>
      </c>
      <c r="I594" s="110" t="s">
        <v>87</v>
      </c>
      <c r="J594" s="114" t="s">
        <v>206</v>
      </c>
      <c r="L594" s="114" t="s">
        <v>424</v>
      </c>
      <c r="M594" s="114" t="b">
        <f t="shared" si="10"/>
        <v>0</v>
      </c>
      <c r="N594" t="s">
        <v>582</v>
      </c>
      <c r="O594">
        <v>25000</v>
      </c>
      <c r="P594" t="s">
        <v>582</v>
      </c>
      <c r="Q594">
        <v>25000</v>
      </c>
      <c r="R594" t="s">
        <v>582</v>
      </c>
      <c r="S594">
        <v>25000</v>
      </c>
      <c r="T594" s="152" t="s">
        <v>582</v>
      </c>
      <c r="U594" s="152" t="s">
        <v>582</v>
      </c>
      <c r="V594" s="152" t="s">
        <v>582</v>
      </c>
      <c r="W594" s="152" t="s">
        <v>582</v>
      </c>
      <c r="X594" s="152" t="s">
        <v>582</v>
      </c>
      <c r="Y594" s="152" t="s">
        <v>582</v>
      </c>
      <c r="AB594" t="b">
        <v>0</v>
      </c>
    </row>
    <row r="595" spans="1:28" x14ac:dyDescent="0.2">
      <c r="A595" s="116" t="s">
        <v>285</v>
      </c>
      <c r="B595" s="116" t="s">
        <v>287</v>
      </c>
      <c r="C595" s="110" t="s">
        <v>1302</v>
      </c>
      <c r="D595" s="113">
        <v>45782</v>
      </c>
      <c r="E595" s="115">
        <v>0.5</v>
      </c>
      <c r="F595" s="116" t="s">
        <v>288</v>
      </c>
      <c r="G595" s="116" t="s">
        <v>285</v>
      </c>
      <c r="H595" s="111" t="s">
        <v>2</v>
      </c>
      <c r="I595" s="110" t="s">
        <v>87</v>
      </c>
      <c r="J595" s="114" t="s">
        <v>206</v>
      </c>
      <c r="L595" s="114" t="s">
        <v>424</v>
      </c>
      <c r="M595" s="114" t="b">
        <f t="shared" si="10"/>
        <v>0</v>
      </c>
      <c r="N595" t="s">
        <v>582</v>
      </c>
      <c r="O595">
        <v>36000</v>
      </c>
      <c r="P595" t="s">
        <v>582</v>
      </c>
      <c r="Q595">
        <v>20000</v>
      </c>
      <c r="R595" t="s">
        <v>582</v>
      </c>
      <c r="S595">
        <v>20000</v>
      </c>
      <c r="T595" s="152" t="s">
        <v>582</v>
      </c>
      <c r="U595" s="152" t="s">
        <v>582</v>
      </c>
      <c r="V595" s="152" t="s">
        <v>582</v>
      </c>
      <c r="W595" s="152" t="s">
        <v>582</v>
      </c>
      <c r="X595" s="152" t="s">
        <v>582</v>
      </c>
      <c r="Y595" s="152" t="s">
        <v>582</v>
      </c>
      <c r="AB595" t="b">
        <v>0</v>
      </c>
    </row>
    <row r="596" spans="1:28" x14ac:dyDescent="0.2">
      <c r="A596" s="116" t="s">
        <v>285</v>
      </c>
      <c r="B596" s="116" t="s">
        <v>287</v>
      </c>
      <c r="C596" s="110" t="s">
        <v>1302</v>
      </c>
      <c r="D596" s="113">
        <v>45782</v>
      </c>
      <c r="E596" s="115">
        <v>0.5</v>
      </c>
      <c r="F596" s="116" t="s">
        <v>288</v>
      </c>
      <c r="G596" s="116" t="s">
        <v>285</v>
      </c>
      <c r="H596" s="111" t="s">
        <v>3</v>
      </c>
      <c r="I596" s="110" t="s">
        <v>56</v>
      </c>
      <c r="J596" s="114" t="s">
        <v>206</v>
      </c>
      <c r="L596" s="114" t="s">
        <v>424</v>
      </c>
      <c r="M596" s="114" t="b">
        <f t="shared" si="10"/>
        <v>0</v>
      </c>
      <c r="N596">
        <v>64</v>
      </c>
      <c r="O596">
        <v>60000</v>
      </c>
      <c r="P596">
        <v>1300</v>
      </c>
      <c r="Q596">
        <v>22000</v>
      </c>
      <c r="R596">
        <v>36000</v>
      </c>
      <c r="S596">
        <v>22000</v>
      </c>
      <c r="T596" s="152" t="s">
        <v>582</v>
      </c>
      <c r="U596" s="152" t="s">
        <v>582</v>
      </c>
      <c r="V596" s="152" t="s">
        <v>582</v>
      </c>
      <c r="W596" s="152" t="s">
        <v>582</v>
      </c>
      <c r="X596" s="152" t="s">
        <v>582</v>
      </c>
      <c r="Y596" s="152" t="s">
        <v>582</v>
      </c>
      <c r="AB596" t="b">
        <v>0</v>
      </c>
    </row>
    <row r="597" spans="1:28" x14ac:dyDescent="0.2">
      <c r="A597" s="116" t="s">
        <v>285</v>
      </c>
      <c r="B597" s="116" t="s">
        <v>287</v>
      </c>
      <c r="C597" s="110" t="s">
        <v>1302</v>
      </c>
      <c r="D597" s="113">
        <v>45782</v>
      </c>
      <c r="E597" s="115">
        <v>0.5</v>
      </c>
      <c r="F597" s="116" t="s">
        <v>288</v>
      </c>
      <c r="G597" s="116" t="s">
        <v>285</v>
      </c>
      <c r="H597" s="111" t="s">
        <v>135</v>
      </c>
      <c r="I597" s="110" t="s">
        <v>56</v>
      </c>
      <c r="J597" s="114" t="s">
        <v>206</v>
      </c>
      <c r="L597" s="114" t="s">
        <v>424</v>
      </c>
      <c r="M597" s="114" t="b">
        <f t="shared" si="10"/>
        <v>0</v>
      </c>
      <c r="N597">
        <v>260</v>
      </c>
      <c r="O597">
        <v>230000</v>
      </c>
      <c r="P597">
        <v>3200</v>
      </c>
      <c r="Q597">
        <v>71000</v>
      </c>
      <c r="R597">
        <v>89000</v>
      </c>
      <c r="S597">
        <v>71000</v>
      </c>
      <c r="T597" s="152" t="s">
        <v>582</v>
      </c>
      <c r="U597" s="152" t="s">
        <v>582</v>
      </c>
      <c r="V597" s="152" t="s">
        <v>582</v>
      </c>
      <c r="W597" s="152" t="s">
        <v>582</v>
      </c>
      <c r="X597" s="152" t="s">
        <v>582</v>
      </c>
      <c r="Y597" s="152" t="s">
        <v>582</v>
      </c>
      <c r="AB597" t="b">
        <v>0</v>
      </c>
    </row>
    <row r="598" spans="1:28" x14ac:dyDescent="0.2">
      <c r="A598" s="116" t="s">
        <v>285</v>
      </c>
      <c r="B598" s="116" t="s">
        <v>287</v>
      </c>
      <c r="C598" s="110" t="s">
        <v>1302</v>
      </c>
      <c r="D598" s="113">
        <v>45782</v>
      </c>
      <c r="E598" s="115">
        <v>0.5</v>
      </c>
      <c r="F598" s="116" t="s">
        <v>288</v>
      </c>
      <c r="G598" s="116" t="s">
        <v>285</v>
      </c>
      <c r="H598" s="111" t="s">
        <v>140</v>
      </c>
      <c r="I598" s="110" t="s">
        <v>87</v>
      </c>
      <c r="J598" s="114" t="s">
        <v>206</v>
      </c>
      <c r="L598" s="114" t="s">
        <v>424</v>
      </c>
      <c r="M598" s="114" t="b">
        <f t="shared" si="10"/>
        <v>0</v>
      </c>
      <c r="N598" t="s">
        <v>582</v>
      </c>
      <c r="O598">
        <v>29000</v>
      </c>
      <c r="P598" t="s">
        <v>582</v>
      </c>
      <c r="Q598">
        <v>13000</v>
      </c>
      <c r="R598" t="s">
        <v>582</v>
      </c>
      <c r="S598">
        <v>13000</v>
      </c>
      <c r="T598" s="152" t="s">
        <v>582</v>
      </c>
      <c r="U598" s="152" t="s">
        <v>582</v>
      </c>
      <c r="V598" s="152" t="s">
        <v>582</v>
      </c>
      <c r="W598" s="152" t="s">
        <v>582</v>
      </c>
      <c r="X598" s="152" t="s">
        <v>582</v>
      </c>
      <c r="Y598" s="152" t="s">
        <v>582</v>
      </c>
      <c r="AB598" t="b">
        <v>0</v>
      </c>
    </row>
    <row r="599" spans="1:28" x14ac:dyDescent="0.2">
      <c r="A599" s="116" t="s">
        <v>285</v>
      </c>
      <c r="B599" s="116" t="s">
        <v>287</v>
      </c>
      <c r="C599" s="110" t="s">
        <v>1302</v>
      </c>
      <c r="D599" s="113">
        <v>45782</v>
      </c>
      <c r="E599" s="115">
        <v>0.5</v>
      </c>
      <c r="F599" s="116" t="s">
        <v>288</v>
      </c>
      <c r="G599" s="116" t="s">
        <v>285</v>
      </c>
      <c r="H599" s="111" t="s">
        <v>5</v>
      </c>
      <c r="I599" s="110" t="s">
        <v>87</v>
      </c>
      <c r="J599" s="114" t="s">
        <v>206</v>
      </c>
      <c r="L599" s="114" t="s">
        <v>424</v>
      </c>
      <c r="M599" s="114" t="b">
        <f t="shared" si="10"/>
        <v>0</v>
      </c>
      <c r="N599" t="s">
        <v>582</v>
      </c>
      <c r="O599">
        <v>2300</v>
      </c>
      <c r="P599" t="s">
        <v>582</v>
      </c>
      <c r="Q599">
        <v>710</v>
      </c>
      <c r="R599" t="s">
        <v>582</v>
      </c>
      <c r="S599">
        <v>710</v>
      </c>
      <c r="T599" s="152" t="s">
        <v>582</v>
      </c>
      <c r="U599" s="152" t="s">
        <v>582</v>
      </c>
      <c r="V599" s="152" t="s">
        <v>582</v>
      </c>
      <c r="W599" s="152" t="s">
        <v>582</v>
      </c>
      <c r="X599" s="152" t="s">
        <v>582</v>
      </c>
      <c r="Y599" s="152" t="s">
        <v>582</v>
      </c>
      <c r="AB599" t="b">
        <v>0</v>
      </c>
    </row>
    <row r="600" spans="1:28" x14ac:dyDescent="0.2">
      <c r="A600" s="116" t="s">
        <v>285</v>
      </c>
      <c r="B600" s="116" t="s">
        <v>287</v>
      </c>
      <c r="C600" s="110" t="s">
        <v>1302</v>
      </c>
      <c r="D600" s="113">
        <v>45782</v>
      </c>
      <c r="E600" s="115">
        <v>0.5</v>
      </c>
      <c r="F600" s="116" t="s">
        <v>288</v>
      </c>
      <c r="G600" s="116" t="s">
        <v>285</v>
      </c>
      <c r="H600" s="111" t="s">
        <v>147</v>
      </c>
      <c r="I600" s="110" t="s">
        <v>87</v>
      </c>
      <c r="J600" s="114" t="s">
        <v>206</v>
      </c>
      <c r="L600" s="114" t="s">
        <v>424</v>
      </c>
      <c r="M600" s="114" t="b">
        <f t="shared" si="10"/>
        <v>0</v>
      </c>
      <c r="N600" t="s">
        <v>582</v>
      </c>
      <c r="O600">
        <v>23000</v>
      </c>
      <c r="P600" t="s">
        <v>582</v>
      </c>
      <c r="Q600">
        <v>7100</v>
      </c>
      <c r="R600" t="s">
        <v>582</v>
      </c>
      <c r="S600">
        <v>7100</v>
      </c>
      <c r="T600" s="152" t="s">
        <v>582</v>
      </c>
      <c r="U600" s="152" t="s">
        <v>582</v>
      </c>
      <c r="V600" s="152" t="s">
        <v>582</v>
      </c>
      <c r="W600" s="152" t="s">
        <v>582</v>
      </c>
      <c r="X600" s="152" t="s">
        <v>582</v>
      </c>
      <c r="Y600" s="152" t="s">
        <v>582</v>
      </c>
      <c r="AB600" t="b">
        <v>0</v>
      </c>
    </row>
    <row r="601" spans="1:28" x14ac:dyDescent="0.2">
      <c r="A601" s="116" t="s">
        <v>285</v>
      </c>
      <c r="B601" s="116" t="s">
        <v>287</v>
      </c>
      <c r="C601" s="110" t="s">
        <v>1302</v>
      </c>
      <c r="D601" s="113">
        <v>45782</v>
      </c>
      <c r="E601" s="115">
        <v>0.5</v>
      </c>
      <c r="F601" s="116" t="s">
        <v>288</v>
      </c>
      <c r="G601" s="116" t="s">
        <v>285</v>
      </c>
      <c r="H601" s="111" t="s">
        <v>150</v>
      </c>
      <c r="I601" s="110" t="s">
        <v>56</v>
      </c>
      <c r="J601" s="114" t="s">
        <v>206</v>
      </c>
      <c r="L601" s="114" t="s">
        <v>424</v>
      </c>
      <c r="M601" s="114" t="b">
        <f t="shared" si="10"/>
        <v>0</v>
      </c>
      <c r="N601">
        <v>1600</v>
      </c>
      <c r="O601">
        <v>6700</v>
      </c>
      <c r="P601">
        <v>12000</v>
      </c>
      <c r="Q601">
        <v>2100</v>
      </c>
      <c r="R601">
        <v>340000</v>
      </c>
      <c r="S601">
        <v>2100</v>
      </c>
      <c r="T601" s="152" t="s">
        <v>582</v>
      </c>
      <c r="U601" s="152" t="s">
        <v>582</v>
      </c>
      <c r="V601" s="152" t="s">
        <v>582</v>
      </c>
      <c r="W601" s="152" t="s">
        <v>582</v>
      </c>
      <c r="X601" s="152" t="s">
        <v>582</v>
      </c>
      <c r="Y601" s="152" t="s">
        <v>582</v>
      </c>
      <c r="AB601" t="b">
        <v>0</v>
      </c>
    </row>
    <row r="602" spans="1:28" x14ac:dyDescent="0.2">
      <c r="A602" s="116" t="s">
        <v>285</v>
      </c>
      <c r="B602" s="116" t="s">
        <v>287</v>
      </c>
      <c r="C602" s="110" t="s">
        <v>1302</v>
      </c>
      <c r="D602" s="113">
        <v>45782</v>
      </c>
      <c r="E602" s="115">
        <v>0.5</v>
      </c>
      <c r="F602" s="116" t="s">
        <v>288</v>
      </c>
      <c r="G602" s="116" t="s">
        <v>285</v>
      </c>
      <c r="H602" s="111" t="s">
        <v>154</v>
      </c>
      <c r="I602" s="110" t="s">
        <v>56</v>
      </c>
      <c r="J602" s="114" t="s">
        <v>206</v>
      </c>
      <c r="L602" s="114" t="s">
        <v>424</v>
      </c>
      <c r="M602" s="114" t="b">
        <f t="shared" si="10"/>
        <v>0</v>
      </c>
      <c r="N602">
        <v>0.73</v>
      </c>
      <c r="O602">
        <v>2000</v>
      </c>
      <c r="P602">
        <v>9</v>
      </c>
      <c r="Q602">
        <v>1400</v>
      </c>
      <c r="R602">
        <v>250</v>
      </c>
      <c r="S602">
        <v>1400</v>
      </c>
      <c r="T602" s="152" t="s">
        <v>582</v>
      </c>
      <c r="U602" s="152" t="s">
        <v>582</v>
      </c>
      <c r="V602" s="152" t="s">
        <v>582</v>
      </c>
      <c r="W602" s="152" t="s">
        <v>582</v>
      </c>
      <c r="X602" s="152" t="s">
        <v>582</v>
      </c>
      <c r="Y602" s="152" t="s">
        <v>582</v>
      </c>
      <c r="AB602" t="b">
        <v>0</v>
      </c>
    </row>
    <row r="603" spans="1:28" x14ac:dyDescent="0.2">
      <c r="A603" s="116" t="s">
        <v>285</v>
      </c>
      <c r="B603" s="116" t="s">
        <v>287</v>
      </c>
      <c r="C603" s="110" t="s">
        <v>1302</v>
      </c>
      <c r="D603" s="113">
        <v>45782</v>
      </c>
      <c r="E603" s="115">
        <v>0.5</v>
      </c>
      <c r="F603" s="116" t="s">
        <v>288</v>
      </c>
      <c r="G603" s="116" t="s">
        <v>285</v>
      </c>
      <c r="H603" s="111" t="s">
        <v>158</v>
      </c>
      <c r="I603" s="110" t="s">
        <v>56</v>
      </c>
      <c r="J603" s="114" t="s">
        <v>206</v>
      </c>
      <c r="L603" s="114" t="s">
        <v>424</v>
      </c>
      <c r="M603" s="114" t="b">
        <f t="shared" si="10"/>
        <v>0</v>
      </c>
      <c r="N603">
        <v>16</v>
      </c>
      <c r="O603">
        <v>1500</v>
      </c>
      <c r="P603">
        <v>200</v>
      </c>
      <c r="Q603">
        <v>1000</v>
      </c>
      <c r="R603">
        <v>5600</v>
      </c>
      <c r="S603">
        <v>1000</v>
      </c>
      <c r="T603" s="152" t="s">
        <v>582</v>
      </c>
      <c r="U603" s="152" t="s">
        <v>582</v>
      </c>
      <c r="V603" s="152" t="s">
        <v>582</v>
      </c>
      <c r="W603" s="152" t="s">
        <v>582</v>
      </c>
      <c r="X603" s="152" t="s">
        <v>582</v>
      </c>
      <c r="Y603" s="152" t="s">
        <v>582</v>
      </c>
      <c r="AB603" t="b">
        <v>0</v>
      </c>
    </row>
    <row r="604" spans="1:28" x14ac:dyDescent="0.2">
      <c r="A604" s="116" t="s">
        <v>285</v>
      </c>
      <c r="B604" s="116" t="s">
        <v>287</v>
      </c>
      <c r="C604" s="110" t="s">
        <v>1302</v>
      </c>
      <c r="D604" s="113">
        <v>45782</v>
      </c>
      <c r="E604" s="115">
        <v>0.5</v>
      </c>
      <c r="F604" s="116" t="s">
        <v>288</v>
      </c>
      <c r="G604" s="116" t="s">
        <v>285</v>
      </c>
      <c r="H604" s="111" t="s">
        <v>6</v>
      </c>
      <c r="I604" s="110" t="s">
        <v>56</v>
      </c>
      <c r="J604" s="114" t="s">
        <v>206</v>
      </c>
      <c r="L604" s="114" t="s">
        <v>424</v>
      </c>
      <c r="M604" s="114" t="b">
        <f t="shared" si="10"/>
        <v>0</v>
      </c>
      <c r="N604">
        <v>150</v>
      </c>
      <c r="O604">
        <v>82000</v>
      </c>
      <c r="P604">
        <v>1700</v>
      </c>
      <c r="Q604">
        <v>31000</v>
      </c>
      <c r="R604">
        <v>49000</v>
      </c>
      <c r="S604">
        <v>31000</v>
      </c>
      <c r="T604" s="152" t="s">
        <v>582</v>
      </c>
      <c r="U604" s="152" t="s">
        <v>582</v>
      </c>
      <c r="V604" s="152" t="s">
        <v>582</v>
      </c>
      <c r="W604" s="152" t="s">
        <v>582</v>
      </c>
      <c r="X604" s="152" t="s">
        <v>582</v>
      </c>
      <c r="Y604" s="152" t="s">
        <v>582</v>
      </c>
      <c r="AB604" t="b">
        <v>0</v>
      </c>
    </row>
    <row r="605" spans="1:28" x14ac:dyDescent="0.2">
      <c r="A605" s="116" t="s">
        <v>285</v>
      </c>
      <c r="B605" s="116" t="s">
        <v>287</v>
      </c>
      <c r="C605" s="110" t="s">
        <v>1302</v>
      </c>
      <c r="D605" s="113">
        <v>45782</v>
      </c>
      <c r="E605" s="115">
        <v>0.5</v>
      </c>
      <c r="F605" s="116" t="s">
        <v>288</v>
      </c>
      <c r="G605" s="116" t="s">
        <v>285</v>
      </c>
      <c r="H605" s="111" t="s">
        <v>164</v>
      </c>
      <c r="I605" s="110" t="s">
        <v>56</v>
      </c>
      <c r="J605" s="114" t="s">
        <v>206</v>
      </c>
      <c r="L605" s="114" t="s">
        <v>424</v>
      </c>
      <c r="M605" s="114" t="b">
        <f t="shared" si="10"/>
        <v>0</v>
      </c>
      <c r="N605">
        <v>1100</v>
      </c>
      <c r="O605">
        <v>840000</v>
      </c>
      <c r="P605">
        <v>12000</v>
      </c>
      <c r="Q605">
        <v>840000</v>
      </c>
      <c r="R605">
        <v>320000</v>
      </c>
      <c r="S605">
        <v>840000</v>
      </c>
      <c r="T605" s="152" t="s">
        <v>582</v>
      </c>
      <c r="U605" s="152" t="s">
        <v>582</v>
      </c>
      <c r="V605" s="152" t="s">
        <v>582</v>
      </c>
      <c r="W605" s="152" t="s">
        <v>582</v>
      </c>
      <c r="X605" s="152" t="s">
        <v>582</v>
      </c>
      <c r="Y605" s="152" t="s">
        <v>582</v>
      </c>
      <c r="AB605" t="b">
        <v>0</v>
      </c>
    </row>
    <row r="606" spans="1:28" x14ac:dyDescent="0.2">
      <c r="A606" s="116" t="s">
        <v>285</v>
      </c>
      <c r="B606" s="116" t="s">
        <v>287</v>
      </c>
      <c r="C606" s="110" t="s">
        <v>1302</v>
      </c>
      <c r="D606" s="113">
        <v>45782</v>
      </c>
      <c r="E606" s="115">
        <v>0.5</v>
      </c>
      <c r="F606" s="116" t="s">
        <v>288</v>
      </c>
      <c r="G606" s="116" t="s">
        <v>285</v>
      </c>
      <c r="H606" s="111" t="s">
        <v>7</v>
      </c>
      <c r="I606" s="110" t="s">
        <v>56</v>
      </c>
      <c r="J606" s="114" t="s">
        <v>295</v>
      </c>
      <c r="K606" s="114">
        <v>2.5000000000000001E-2</v>
      </c>
      <c r="L606" s="114" t="s">
        <v>424</v>
      </c>
      <c r="M606" s="114" t="b">
        <f t="shared" si="10"/>
        <v>0</v>
      </c>
      <c r="N606">
        <v>23</v>
      </c>
      <c r="O606">
        <v>810</v>
      </c>
      <c r="P606">
        <v>580</v>
      </c>
      <c r="Q606">
        <v>750</v>
      </c>
      <c r="R606">
        <v>16000</v>
      </c>
      <c r="S606">
        <v>750</v>
      </c>
      <c r="T606" s="152" t="s">
        <v>582</v>
      </c>
      <c r="U606" s="152" t="s">
        <v>582</v>
      </c>
      <c r="V606" s="152" t="s">
        <v>582</v>
      </c>
      <c r="W606" s="152" t="s">
        <v>582</v>
      </c>
      <c r="X606" s="152" t="s">
        <v>582</v>
      </c>
      <c r="Y606" s="152" t="s">
        <v>582</v>
      </c>
      <c r="AB606" t="b">
        <v>0</v>
      </c>
    </row>
    <row r="607" spans="1:28" x14ac:dyDescent="0.2">
      <c r="A607" s="116" t="s">
        <v>285</v>
      </c>
      <c r="B607" s="116" t="s">
        <v>287</v>
      </c>
      <c r="C607" s="110" t="s">
        <v>1302</v>
      </c>
      <c r="D607" s="113">
        <v>45782</v>
      </c>
      <c r="E607" s="115">
        <v>0.5</v>
      </c>
      <c r="F607" s="116" t="s">
        <v>288</v>
      </c>
      <c r="G607" s="116" t="s">
        <v>285</v>
      </c>
      <c r="H607" s="111" t="s">
        <v>172</v>
      </c>
      <c r="I607" s="110" t="s">
        <v>87</v>
      </c>
      <c r="J607" s="114" t="s">
        <v>206</v>
      </c>
      <c r="L607" s="114" t="s">
        <v>424</v>
      </c>
      <c r="M607" s="114" t="b">
        <f t="shared" si="10"/>
        <v>0</v>
      </c>
      <c r="N607" t="s">
        <v>582</v>
      </c>
      <c r="O607">
        <v>57000</v>
      </c>
      <c r="P607" t="s">
        <v>582</v>
      </c>
      <c r="Q607">
        <v>27000</v>
      </c>
      <c r="R607" t="s">
        <v>582</v>
      </c>
      <c r="S607">
        <v>27000</v>
      </c>
      <c r="T607" s="152" t="s">
        <v>582</v>
      </c>
      <c r="U607" s="152" t="s">
        <v>582</v>
      </c>
      <c r="V607" s="152" t="s">
        <v>582</v>
      </c>
      <c r="W607" s="152" t="s">
        <v>582</v>
      </c>
      <c r="X607" s="152" t="s">
        <v>582</v>
      </c>
      <c r="Y607" s="152" t="s">
        <v>582</v>
      </c>
      <c r="AB607" t="b">
        <v>0</v>
      </c>
    </row>
    <row r="608" spans="1:28" x14ac:dyDescent="0.2">
      <c r="A608" s="116" t="s">
        <v>285</v>
      </c>
      <c r="B608" s="116" t="s">
        <v>287</v>
      </c>
      <c r="C608" s="110" t="s">
        <v>1302</v>
      </c>
      <c r="D608" s="113">
        <v>45782</v>
      </c>
      <c r="E608" s="115">
        <v>0.5</v>
      </c>
      <c r="F608" s="116" t="s">
        <v>288</v>
      </c>
      <c r="G608" s="116" t="s">
        <v>285</v>
      </c>
      <c r="H608" s="111" t="s">
        <v>9</v>
      </c>
      <c r="I608" s="110" t="s">
        <v>56</v>
      </c>
      <c r="J608" s="114" t="s">
        <v>206</v>
      </c>
      <c r="L608" s="114" t="s">
        <v>424</v>
      </c>
      <c r="M608" s="114" t="b">
        <f t="shared" si="10"/>
        <v>0</v>
      </c>
      <c r="N608">
        <v>1000</v>
      </c>
      <c r="O608">
        <v>4300</v>
      </c>
      <c r="P608">
        <v>10000</v>
      </c>
      <c r="Q608">
        <v>1800</v>
      </c>
      <c r="R608">
        <v>280000</v>
      </c>
      <c r="S608">
        <v>1800</v>
      </c>
      <c r="T608" s="152" t="s">
        <v>582</v>
      </c>
      <c r="U608" s="152" t="s">
        <v>582</v>
      </c>
      <c r="V608" s="152" t="s">
        <v>582</v>
      </c>
      <c r="W608" s="152" t="s">
        <v>582</v>
      </c>
      <c r="X608" s="152" t="s">
        <v>582</v>
      </c>
      <c r="Y608" s="152" t="s">
        <v>582</v>
      </c>
      <c r="AB608" t="b">
        <v>0</v>
      </c>
    </row>
    <row r="609" spans="1:28" x14ac:dyDescent="0.2">
      <c r="A609" s="116" t="s">
        <v>285</v>
      </c>
      <c r="B609" s="116" t="s">
        <v>287</v>
      </c>
      <c r="C609" s="110" t="s">
        <v>1302</v>
      </c>
      <c r="D609" s="113">
        <v>45782</v>
      </c>
      <c r="E609" s="115">
        <v>0.5</v>
      </c>
      <c r="F609" s="116" t="s">
        <v>288</v>
      </c>
      <c r="G609" s="116" t="s">
        <v>285</v>
      </c>
      <c r="H609" s="111" t="s">
        <v>11</v>
      </c>
      <c r="I609" s="110" t="s">
        <v>87</v>
      </c>
      <c r="J609" s="114" t="s">
        <v>206</v>
      </c>
      <c r="L609" s="114" t="s">
        <v>424</v>
      </c>
      <c r="M609" s="114" t="b">
        <f t="shared" si="10"/>
        <v>0</v>
      </c>
      <c r="N609" t="s">
        <v>582</v>
      </c>
      <c r="O609">
        <v>88000</v>
      </c>
      <c r="P609" t="s">
        <v>582</v>
      </c>
      <c r="Q609">
        <v>28000</v>
      </c>
      <c r="R609" t="s">
        <v>582</v>
      </c>
      <c r="S609">
        <v>28000</v>
      </c>
      <c r="T609" s="152" t="s">
        <v>582</v>
      </c>
      <c r="U609" s="152" t="s">
        <v>582</v>
      </c>
      <c r="V609" s="152" t="s">
        <v>582</v>
      </c>
      <c r="W609" s="152" t="s">
        <v>582</v>
      </c>
      <c r="X609" s="152" t="s">
        <v>582</v>
      </c>
      <c r="Y609" s="152" t="s">
        <v>582</v>
      </c>
      <c r="AB609" t="b">
        <v>0</v>
      </c>
    </row>
    <row r="610" spans="1:28" x14ac:dyDescent="0.2">
      <c r="A610" s="116" t="s">
        <v>285</v>
      </c>
      <c r="B610" s="116" t="s">
        <v>287</v>
      </c>
      <c r="C610" s="110" t="s">
        <v>1302</v>
      </c>
      <c r="D610" s="113">
        <v>45782</v>
      </c>
      <c r="E610" s="115">
        <v>0.5</v>
      </c>
      <c r="F610" s="116" t="s">
        <v>288</v>
      </c>
      <c r="G610" s="116" t="s">
        <v>285</v>
      </c>
      <c r="H610" s="111" t="s">
        <v>176</v>
      </c>
      <c r="I610" s="110" t="s">
        <v>87</v>
      </c>
      <c r="J610" s="114" t="s">
        <v>206</v>
      </c>
      <c r="L610" s="114" t="s">
        <v>424</v>
      </c>
      <c r="M610" s="114" t="b">
        <f t="shared" si="10"/>
        <v>0</v>
      </c>
      <c r="N610" t="s">
        <v>582</v>
      </c>
      <c r="O610">
        <v>870000</v>
      </c>
      <c r="P610" t="s">
        <v>582</v>
      </c>
      <c r="Q610">
        <v>470000</v>
      </c>
      <c r="R610" t="s">
        <v>582</v>
      </c>
      <c r="S610">
        <v>470000</v>
      </c>
      <c r="T610" s="152" t="s">
        <v>582</v>
      </c>
      <c r="U610" s="152" t="s">
        <v>582</v>
      </c>
      <c r="V610" s="152" t="s">
        <v>582</v>
      </c>
      <c r="W610" s="152" t="s">
        <v>582</v>
      </c>
      <c r="X610" s="152" t="s">
        <v>582</v>
      </c>
      <c r="Y610" s="152" t="s">
        <v>582</v>
      </c>
      <c r="AB610" t="b">
        <v>0</v>
      </c>
    </row>
    <row r="611" spans="1:28" x14ac:dyDescent="0.2">
      <c r="A611" s="116" t="s">
        <v>285</v>
      </c>
      <c r="B611" s="116" t="s">
        <v>287</v>
      </c>
      <c r="C611" s="110" t="s">
        <v>1302</v>
      </c>
      <c r="D611" s="113">
        <v>45782</v>
      </c>
      <c r="E611" s="115">
        <v>0.5</v>
      </c>
      <c r="F611" s="116" t="s">
        <v>288</v>
      </c>
      <c r="G611" s="116" t="s">
        <v>285</v>
      </c>
      <c r="H611" s="111" t="s">
        <v>180</v>
      </c>
      <c r="I611" s="110" t="s">
        <v>56</v>
      </c>
      <c r="J611" s="114" t="s">
        <v>206</v>
      </c>
      <c r="L611" s="114" t="s">
        <v>424</v>
      </c>
      <c r="M611" s="114" t="b">
        <f t="shared" si="10"/>
        <v>0</v>
      </c>
      <c r="N611">
        <v>26</v>
      </c>
      <c r="O611">
        <v>55</v>
      </c>
      <c r="P611">
        <v>320</v>
      </c>
      <c r="Q611">
        <v>54</v>
      </c>
      <c r="R611">
        <v>8900</v>
      </c>
      <c r="S611">
        <v>54</v>
      </c>
      <c r="T611" s="152" t="s">
        <v>582</v>
      </c>
      <c r="U611" s="152" t="s">
        <v>582</v>
      </c>
      <c r="V611" s="152" t="s">
        <v>582</v>
      </c>
      <c r="W611" s="152" t="s">
        <v>582</v>
      </c>
      <c r="X611" s="152" t="s">
        <v>582</v>
      </c>
      <c r="Y611" s="152" t="s">
        <v>582</v>
      </c>
      <c r="AB611" t="b">
        <v>0</v>
      </c>
    </row>
    <row r="612" spans="1:28" x14ac:dyDescent="0.2">
      <c r="A612" s="116" t="s">
        <v>285</v>
      </c>
      <c r="B612" s="116" t="s">
        <v>287</v>
      </c>
      <c r="C612" s="110" t="s">
        <v>1302</v>
      </c>
      <c r="D612" s="113">
        <v>45782</v>
      </c>
      <c r="E612" s="115">
        <v>0.5</v>
      </c>
      <c r="F612" s="116" t="s">
        <v>288</v>
      </c>
      <c r="G612" s="116" t="s">
        <v>285</v>
      </c>
      <c r="H612" s="111" t="s">
        <v>184</v>
      </c>
      <c r="I612" s="110" t="s">
        <v>185</v>
      </c>
      <c r="J612" s="114" t="s">
        <v>206</v>
      </c>
      <c r="L612" s="114" t="s">
        <v>424</v>
      </c>
      <c r="M612" s="114" t="b">
        <f t="shared" si="10"/>
        <v>0</v>
      </c>
      <c r="N612">
        <v>51</v>
      </c>
      <c r="O612" t="s">
        <v>582</v>
      </c>
      <c r="P612">
        <v>130</v>
      </c>
      <c r="Q612" t="s">
        <v>582</v>
      </c>
      <c r="R612">
        <v>3700</v>
      </c>
      <c r="S612" t="s">
        <v>582</v>
      </c>
      <c r="T612" s="152" t="s">
        <v>582</v>
      </c>
      <c r="U612" s="152" t="s">
        <v>582</v>
      </c>
      <c r="V612" s="152" t="s">
        <v>582</v>
      </c>
      <c r="W612" s="152" t="s">
        <v>582</v>
      </c>
      <c r="X612" s="152" t="s">
        <v>582</v>
      </c>
      <c r="Y612" s="152" t="s">
        <v>582</v>
      </c>
      <c r="AB612" t="b">
        <v>0</v>
      </c>
    </row>
    <row r="613" spans="1:28" x14ac:dyDescent="0.2">
      <c r="A613" s="116" t="s">
        <v>285</v>
      </c>
      <c r="B613" s="116" t="s">
        <v>287</v>
      </c>
      <c r="C613" s="110" t="s">
        <v>1302</v>
      </c>
      <c r="D613" s="113">
        <v>45782</v>
      </c>
      <c r="E613" s="115">
        <v>0.5</v>
      </c>
      <c r="F613" s="116" t="s">
        <v>288</v>
      </c>
      <c r="G613" s="116" t="s">
        <v>285</v>
      </c>
      <c r="H613" s="111" t="s">
        <v>188</v>
      </c>
      <c r="I613" s="110" t="s">
        <v>87</v>
      </c>
      <c r="J613" s="114" t="s">
        <v>206</v>
      </c>
      <c r="L613" s="114" t="s">
        <v>424</v>
      </c>
      <c r="M613" s="114" t="b">
        <f t="shared" si="10"/>
        <v>0</v>
      </c>
      <c r="N613" t="s">
        <v>582</v>
      </c>
      <c r="O613">
        <v>130000</v>
      </c>
      <c r="P613" t="s">
        <v>582</v>
      </c>
      <c r="Q613">
        <v>69000</v>
      </c>
      <c r="R613" t="s">
        <v>582</v>
      </c>
      <c r="S613">
        <v>69000</v>
      </c>
      <c r="T613" s="152" t="s">
        <v>582</v>
      </c>
      <c r="U613" s="152" t="s">
        <v>582</v>
      </c>
      <c r="V613" s="152" t="s">
        <v>582</v>
      </c>
      <c r="W613" s="152" t="s">
        <v>582</v>
      </c>
      <c r="X613" s="152" t="s">
        <v>582</v>
      </c>
      <c r="Y613" s="152" t="s">
        <v>582</v>
      </c>
      <c r="AB613" t="b">
        <v>0</v>
      </c>
    </row>
    <row r="614" spans="1:28" x14ac:dyDescent="0.2">
      <c r="A614" s="116" t="s">
        <v>285</v>
      </c>
      <c r="B614" s="116" t="s">
        <v>287</v>
      </c>
      <c r="C614" s="110" t="s">
        <v>1302</v>
      </c>
      <c r="D614" s="113">
        <v>45782</v>
      </c>
      <c r="E614" s="115">
        <v>0.5</v>
      </c>
      <c r="F614" s="116" t="s">
        <v>288</v>
      </c>
      <c r="G614" s="116" t="s">
        <v>285</v>
      </c>
      <c r="H614" s="111" t="s">
        <v>191</v>
      </c>
      <c r="I614" s="110" t="s">
        <v>87</v>
      </c>
      <c r="J614" s="114" t="s">
        <v>206</v>
      </c>
      <c r="L614" s="114" t="s">
        <v>424</v>
      </c>
      <c r="M614" s="114" t="b">
        <f t="shared" si="10"/>
        <v>0</v>
      </c>
      <c r="N614" t="s">
        <v>582</v>
      </c>
      <c r="O614">
        <v>6900</v>
      </c>
      <c r="P614" t="s">
        <v>582</v>
      </c>
      <c r="Q614">
        <v>2900</v>
      </c>
      <c r="R614" t="s">
        <v>582</v>
      </c>
      <c r="S614">
        <v>2900</v>
      </c>
      <c r="T614" s="152" t="s">
        <v>582</v>
      </c>
      <c r="U614" s="152" t="s">
        <v>582</v>
      </c>
      <c r="V614" s="152" t="s">
        <v>582</v>
      </c>
      <c r="W614" s="152" t="s">
        <v>582</v>
      </c>
      <c r="X614" s="152" t="s">
        <v>582</v>
      </c>
      <c r="Y614" s="152" t="s">
        <v>582</v>
      </c>
      <c r="AB614" t="b">
        <v>0</v>
      </c>
    </row>
    <row r="615" spans="1:28" x14ac:dyDescent="0.2">
      <c r="A615" s="116" t="s">
        <v>285</v>
      </c>
      <c r="B615" s="116" t="s">
        <v>287</v>
      </c>
      <c r="C615" s="110" t="s">
        <v>1302</v>
      </c>
      <c r="D615" s="113">
        <v>45782</v>
      </c>
      <c r="E615" s="115">
        <v>0.5</v>
      </c>
      <c r="F615" s="116" t="s">
        <v>288</v>
      </c>
      <c r="G615" s="116" t="s">
        <v>285</v>
      </c>
      <c r="H615" s="111" t="s">
        <v>1</v>
      </c>
      <c r="I615" s="110" t="s">
        <v>87</v>
      </c>
      <c r="J615" s="114" t="s">
        <v>206</v>
      </c>
      <c r="L615" s="114" t="s">
        <v>424</v>
      </c>
      <c r="M615" s="114" t="b">
        <f t="shared" si="10"/>
        <v>0</v>
      </c>
      <c r="N615" t="s">
        <v>582</v>
      </c>
      <c r="O615">
        <v>6900</v>
      </c>
      <c r="P615" t="s">
        <v>582</v>
      </c>
      <c r="Q615">
        <v>2900</v>
      </c>
      <c r="R615" t="s">
        <v>582</v>
      </c>
      <c r="S615">
        <v>2900</v>
      </c>
      <c r="T615" s="152" t="s">
        <v>582</v>
      </c>
      <c r="U615" s="152" t="s">
        <v>582</v>
      </c>
      <c r="V615" s="152" t="s">
        <v>582</v>
      </c>
      <c r="W615" s="152" t="s">
        <v>582</v>
      </c>
      <c r="X615" s="152" t="s">
        <v>582</v>
      </c>
      <c r="Y615" s="152" t="s">
        <v>582</v>
      </c>
      <c r="AB615" t="b">
        <v>0</v>
      </c>
    </row>
    <row r="616" spans="1:28" x14ac:dyDescent="0.2">
      <c r="A616" s="116" t="s">
        <v>285</v>
      </c>
      <c r="B616" s="116" t="s">
        <v>287</v>
      </c>
      <c r="C616" s="110" t="s">
        <v>1302</v>
      </c>
      <c r="D616" s="113">
        <v>45782</v>
      </c>
      <c r="E616" s="115">
        <v>0.5</v>
      </c>
      <c r="F616" s="116" t="s">
        <v>288</v>
      </c>
      <c r="G616" s="116" t="s">
        <v>285</v>
      </c>
      <c r="H616" s="111" t="s">
        <v>196</v>
      </c>
      <c r="I616" s="110" t="s">
        <v>56</v>
      </c>
      <c r="J616" s="114" t="s">
        <v>206</v>
      </c>
      <c r="L616" s="114" t="s">
        <v>424</v>
      </c>
      <c r="M616" s="114" t="b">
        <f t="shared" si="10"/>
        <v>0</v>
      </c>
      <c r="N616">
        <v>4.4000000000000004</v>
      </c>
      <c r="O616">
        <v>3100</v>
      </c>
      <c r="P616">
        <v>34</v>
      </c>
      <c r="Q616">
        <v>1000</v>
      </c>
      <c r="R616">
        <v>950</v>
      </c>
      <c r="S616">
        <v>1000</v>
      </c>
      <c r="T616" s="152" t="s">
        <v>582</v>
      </c>
      <c r="U616" s="152" t="s">
        <v>582</v>
      </c>
      <c r="V616" s="152" t="s">
        <v>582</v>
      </c>
      <c r="W616" s="152" t="s">
        <v>582</v>
      </c>
      <c r="X616" s="152" t="s">
        <v>582</v>
      </c>
      <c r="Y616" s="152" t="s">
        <v>582</v>
      </c>
      <c r="AB616" t="b">
        <v>0</v>
      </c>
    </row>
    <row r="617" spans="1:28" x14ac:dyDescent="0.2">
      <c r="A617" s="116" t="s">
        <v>285</v>
      </c>
      <c r="B617" s="116" t="s">
        <v>287</v>
      </c>
      <c r="C617" s="110" t="s">
        <v>1302</v>
      </c>
      <c r="D617" s="113">
        <v>45782</v>
      </c>
      <c r="E617" s="115">
        <v>0.5</v>
      </c>
      <c r="F617" s="116" t="s">
        <v>288</v>
      </c>
      <c r="G617" s="116" t="s">
        <v>285</v>
      </c>
      <c r="H617" s="111" t="s">
        <v>200</v>
      </c>
      <c r="I617" s="110" t="s">
        <v>87</v>
      </c>
      <c r="J617" s="114" t="s">
        <v>206</v>
      </c>
      <c r="L617" s="114" t="s">
        <v>424</v>
      </c>
      <c r="M617" s="114" t="b">
        <f t="shared" si="10"/>
        <v>0</v>
      </c>
      <c r="N617" t="s">
        <v>582</v>
      </c>
      <c r="O617">
        <v>25000</v>
      </c>
      <c r="P617" t="s">
        <v>582</v>
      </c>
      <c r="Q617">
        <v>20000</v>
      </c>
      <c r="R617" t="s">
        <v>582</v>
      </c>
      <c r="S617">
        <v>20000</v>
      </c>
      <c r="T617" s="152" t="s">
        <v>582</v>
      </c>
      <c r="U617" s="152" t="s">
        <v>582</v>
      </c>
      <c r="V617" s="152" t="s">
        <v>582</v>
      </c>
      <c r="W617" s="152" t="s">
        <v>582</v>
      </c>
      <c r="X617" s="152" t="s">
        <v>582</v>
      </c>
      <c r="Y617" s="152" t="s">
        <v>582</v>
      </c>
      <c r="AB617" t="b">
        <v>0</v>
      </c>
    </row>
    <row r="618" spans="1:28" x14ac:dyDescent="0.2">
      <c r="A618" s="116" t="s">
        <v>285</v>
      </c>
      <c r="B618" s="116" t="s">
        <v>287</v>
      </c>
      <c r="C618" s="110" t="s">
        <v>1302</v>
      </c>
      <c r="D618" s="113">
        <v>45782</v>
      </c>
      <c r="E618" s="115">
        <v>0.5</v>
      </c>
      <c r="F618" s="116" t="s">
        <v>288</v>
      </c>
      <c r="G618" s="116" t="s">
        <v>285</v>
      </c>
      <c r="H618" s="111" t="s">
        <v>204</v>
      </c>
      <c r="I618" s="110" t="s">
        <v>205</v>
      </c>
      <c r="J618" s="114">
        <v>3.4</v>
      </c>
      <c r="K618" s="114">
        <v>3.4</v>
      </c>
      <c r="L618" s="114" t="s">
        <v>424</v>
      </c>
      <c r="M618" s="114" t="b">
        <f t="shared" si="10"/>
        <v>1</v>
      </c>
      <c r="N618">
        <v>1.9</v>
      </c>
      <c r="O618">
        <v>310</v>
      </c>
      <c r="P618">
        <v>15</v>
      </c>
      <c r="Q618">
        <v>97</v>
      </c>
      <c r="R618">
        <v>420</v>
      </c>
      <c r="S618">
        <v>97</v>
      </c>
      <c r="T618" s="152">
        <v>1.7894736842105263</v>
      </c>
      <c r="U618" s="152">
        <v>1.0967741935483871E-2</v>
      </c>
      <c r="V618" s="152">
        <v>0.22666666666666666</v>
      </c>
      <c r="W618" s="152">
        <v>3.5051546391752578E-2</v>
      </c>
      <c r="X618" s="152">
        <v>8.0952380952380946E-3</v>
      </c>
      <c r="Y618" s="152">
        <v>3.5051546391752578E-2</v>
      </c>
      <c r="Z618" s="147" t="s">
        <v>1254</v>
      </c>
      <c r="AA618" s="147" t="s">
        <v>1254</v>
      </c>
      <c r="AB618" t="b">
        <v>1</v>
      </c>
    </row>
    <row r="619" spans="1:28" x14ac:dyDescent="0.2">
      <c r="A619" s="116" t="s">
        <v>285</v>
      </c>
      <c r="B619" s="116" t="s">
        <v>287</v>
      </c>
      <c r="C619" s="110" t="s">
        <v>1302</v>
      </c>
      <c r="D619" s="113">
        <v>45782</v>
      </c>
      <c r="E619" s="115">
        <v>0.5</v>
      </c>
      <c r="F619" s="116" t="s">
        <v>288</v>
      </c>
      <c r="G619" s="116" t="s">
        <v>285</v>
      </c>
      <c r="H619" s="111" t="s">
        <v>207</v>
      </c>
      <c r="I619" s="110" t="s">
        <v>208</v>
      </c>
      <c r="J619" s="114">
        <v>110</v>
      </c>
      <c r="K619" s="114">
        <v>110</v>
      </c>
      <c r="L619" s="114" t="s">
        <v>424</v>
      </c>
      <c r="M619" s="114" t="b">
        <f t="shared" si="10"/>
        <v>1</v>
      </c>
      <c r="N619" t="s">
        <v>582</v>
      </c>
      <c r="O619">
        <v>220000</v>
      </c>
      <c r="P619" t="s">
        <v>582</v>
      </c>
      <c r="Q619">
        <v>69000</v>
      </c>
      <c r="R619" t="s">
        <v>582</v>
      </c>
      <c r="S619">
        <v>69000</v>
      </c>
      <c r="T619" s="152" t="s">
        <v>582</v>
      </c>
      <c r="U619" s="152">
        <v>5.0000000000000001E-4</v>
      </c>
      <c r="V619" s="152" t="s">
        <v>582</v>
      </c>
      <c r="W619" s="152">
        <v>1.5942028985507246E-3</v>
      </c>
      <c r="X619" s="152" t="s">
        <v>582</v>
      </c>
      <c r="Y619" s="152">
        <v>1.5942028985507246E-3</v>
      </c>
      <c r="AB619" t="b">
        <v>0</v>
      </c>
    </row>
    <row r="620" spans="1:28" x14ac:dyDescent="0.2">
      <c r="A620" s="116" t="s">
        <v>285</v>
      </c>
      <c r="B620" s="116" t="s">
        <v>287</v>
      </c>
      <c r="C620" s="110" t="s">
        <v>1302</v>
      </c>
      <c r="D620" s="113">
        <v>45782</v>
      </c>
      <c r="E620" s="115">
        <v>0.5</v>
      </c>
      <c r="F620" s="116" t="s">
        <v>288</v>
      </c>
      <c r="G620" s="116" t="s">
        <v>285</v>
      </c>
      <c r="H620" s="111" t="s">
        <v>209</v>
      </c>
      <c r="I620" s="110" t="s">
        <v>208</v>
      </c>
      <c r="J620" s="114" t="s">
        <v>296</v>
      </c>
      <c r="K620" s="114">
        <v>1</v>
      </c>
      <c r="L620" s="114" t="s">
        <v>424</v>
      </c>
      <c r="M620" s="114" t="b">
        <f t="shared" si="10"/>
        <v>0</v>
      </c>
      <c r="N620">
        <v>9000</v>
      </c>
      <c r="O620">
        <v>1100</v>
      </c>
      <c r="P620">
        <v>220000</v>
      </c>
      <c r="Q620">
        <v>350</v>
      </c>
      <c r="R620">
        <v>6200000</v>
      </c>
      <c r="S620">
        <v>350</v>
      </c>
      <c r="T620" s="152" t="s">
        <v>582</v>
      </c>
      <c r="U620" s="152" t="s">
        <v>582</v>
      </c>
      <c r="V620" s="152" t="s">
        <v>582</v>
      </c>
      <c r="W620" s="152" t="s">
        <v>582</v>
      </c>
      <c r="X620" s="152" t="s">
        <v>582</v>
      </c>
      <c r="Y620" s="152" t="s">
        <v>582</v>
      </c>
      <c r="AB620" t="b">
        <v>0</v>
      </c>
    </row>
    <row r="621" spans="1:28" x14ac:dyDescent="0.2">
      <c r="A621" s="116" t="s">
        <v>285</v>
      </c>
      <c r="B621" s="116" t="s">
        <v>287</v>
      </c>
      <c r="C621" s="110" t="s">
        <v>1302</v>
      </c>
      <c r="D621" s="113">
        <v>45782</v>
      </c>
      <c r="E621" s="115">
        <v>0.5</v>
      </c>
      <c r="F621" s="116" t="s">
        <v>288</v>
      </c>
      <c r="G621" s="116" t="s">
        <v>285</v>
      </c>
      <c r="H621" s="111" t="s">
        <v>210</v>
      </c>
      <c r="I621" s="110" t="s">
        <v>208</v>
      </c>
      <c r="J621" s="114">
        <v>11</v>
      </c>
      <c r="K621" s="114">
        <v>11</v>
      </c>
      <c r="L621" s="114" t="s">
        <v>424</v>
      </c>
      <c r="M621" s="114" t="b">
        <f t="shared" si="10"/>
        <v>1</v>
      </c>
      <c r="N621" t="s">
        <v>582</v>
      </c>
      <c r="O621">
        <v>1700000</v>
      </c>
      <c r="P621" t="s">
        <v>582</v>
      </c>
      <c r="Q621">
        <v>530000</v>
      </c>
      <c r="R621" t="s">
        <v>582</v>
      </c>
      <c r="S621">
        <v>530000</v>
      </c>
      <c r="T621" s="152" t="s">
        <v>582</v>
      </c>
      <c r="U621" s="152">
        <v>6.4705882352941179E-6</v>
      </c>
      <c r="V621" s="152" t="s">
        <v>582</v>
      </c>
      <c r="W621" s="152">
        <v>2.0754716981132076E-5</v>
      </c>
      <c r="X621" s="152" t="s">
        <v>582</v>
      </c>
      <c r="Y621" s="152">
        <v>2.0754716981132076E-5</v>
      </c>
      <c r="AB621" t="b">
        <v>0</v>
      </c>
    </row>
    <row r="622" spans="1:28" x14ac:dyDescent="0.2">
      <c r="A622" s="116" t="s">
        <v>285</v>
      </c>
      <c r="B622" s="116" t="s">
        <v>287</v>
      </c>
      <c r="C622" s="110" t="s">
        <v>1302</v>
      </c>
      <c r="D622" s="113">
        <v>45782</v>
      </c>
      <c r="E622" s="115">
        <v>0.5</v>
      </c>
      <c r="F622" s="116" t="s">
        <v>288</v>
      </c>
      <c r="G622" s="116" t="s">
        <v>285</v>
      </c>
      <c r="H622" s="111" t="s">
        <v>211</v>
      </c>
      <c r="I622" s="110" t="s">
        <v>212</v>
      </c>
      <c r="J622" s="114">
        <v>44</v>
      </c>
      <c r="K622" s="114">
        <v>44</v>
      </c>
      <c r="L622" s="114" t="s">
        <v>424</v>
      </c>
      <c r="M622" s="114" t="b">
        <f t="shared" si="10"/>
        <v>1</v>
      </c>
      <c r="N622" t="s">
        <v>582</v>
      </c>
      <c r="O622">
        <v>530</v>
      </c>
      <c r="P622" t="s">
        <v>582</v>
      </c>
      <c r="Q622">
        <v>270</v>
      </c>
      <c r="R622" t="s">
        <v>582</v>
      </c>
      <c r="S622">
        <v>740</v>
      </c>
      <c r="T622" s="152" t="s">
        <v>582</v>
      </c>
      <c r="U622" s="152">
        <v>8.3018867924528297E-2</v>
      </c>
      <c r="V622" s="152" t="s">
        <v>582</v>
      </c>
      <c r="W622" s="152">
        <v>0.16296296296296298</v>
      </c>
      <c r="X622" s="152" t="s">
        <v>582</v>
      </c>
      <c r="Y622" s="152">
        <v>5.9459459459459463E-2</v>
      </c>
      <c r="Z622" s="147" t="s">
        <v>1254</v>
      </c>
      <c r="AA622" s="147" t="s">
        <v>1254</v>
      </c>
      <c r="AB622" t="b">
        <v>1</v>
      </c>
    </row>
    <row r="623" spans="1:28" x14ac:dyDescent="0.2">
      <c r="A623" s="116" t="s">
        <v>285</v>
      </c>
      <c r="B623" s="116" t="s">
        <v>287</v>
      </c>
      <c r="C623" s="110" t="s">
        <v>1302</v>
      </c>
      <c r="D623" s="113">
        <v>45782</v>
      </c>
      <c r="E623" s="115">
        <v>0.5</v>
      </c>
      <c r="F623" s="116" t="s">
        <v>288</v>
      </c>
      <c r="G623" s="116" t="s">
        <v>285</v>
      </c>
      <c r="H623" s="111" t="s">
        <v>213</v>
      </c>
      <c r="I623" s="110" t="s">
        <v>208</v>
      </c>
      <c r="J623" s="114" t="s">
        <v>296</v>
      </c>
      <c r="K623" s="114">
        <v>1</v>
      </c>
      <c r="L623" s="114" t="s">
        <v>424</v>
      </c>
      <c r="M623" s="114" t="b">
        <f t="shared" si="10"/>
        <v>0</v>
      </c>
      <c r="N623" t="s">
        <v>582</v>
      </c>
      <c r="O623">
        <v>350</v>
      </c>
      <c r="P623" t="s">
        <v>582</v>
      </c>
      <c r="Q623">
        <v>110</v>
      </c>
      <c r="R623" t="s">
        <v>582</v>
      </c>
      <c r="S623">
        <v>110</v>
      </c>
      <c r="T623" s="152" t="s">
        <v>582</v>
      </c>
      <c r="U623" s="152" t="s">
        <v>582</v>
      </c>
      <c r="V623" s="152" t="s">
        <v>582</v>
      </c>
      <c r="W623" s="152" t="s">
        <v>582</v>
      </c>
      <c r="X623" s="152" t="s">
        <v>582</v>
      </c>
      <c r="Y623" s="152" t="s">
        <v>582</v>
      </c>
      <c r="AB623" t="b">
        <v>0</v>
      </c>
    </row>
    <row r="624" spans="1:28" x14ac:dyDescent="0.2">
      <c r="A624" s="116" t="s">
        <v>285</v>
      </c>
      <c r="B624" s="116" t="s">
        <v>287</v>
      </c>
      <c r="C624" s="110" t="s">
        <v>1302</v>
      </c>
      <c r="D624" s="113">
        <v>45782</v>
      </c>
      <c r="E624" s="115">
        <v>0.5</v>
      </c>
      <c r="F624" s="116" t="s">
        <v>288</v>
      </c>
      <c r="G624" s="116" t="s">
        <v>285</v>
      </c>
      <c r="H624" s="111" t="s">
        <v>214</v>
      </c>
      <c r="I624" s="110" t="s">
        <v>208</v>
      </c>
      <c r="J624" s="114" t="s">
        <v>296</v>
      </c>
      <c r="K624" s="114">
        <v>1</v>
      </c>
      <c r="L624" s="114" t="s">
        <v>424</v>
      </c>
      <c r="M624" s="114" t="b">
        <f t="shared" si="10"/>
        <v>0</v>
      </c>
      <c r="N624" t="s">
        <v>582</v>
      </c>
      <c r="O624">
        <v>5800</v>
      </c>
      <c r="P624" t="s">
        <v>582</v>
      </c>
      <c r="Q624">
        <v>1800</v>
      </c>
      <c r="R624" t="s">
        <v>582</v>
      </c>
      <c r="S624">
        <v>1800</v>
      </c>
      <c r="T624" s="152" t="s">
        <v>582</v>
      </c>
      <c r="U624" s="152" t="s">
        <v>582</v>
      </c>
      <c r="V624" s="152" t="s">
        <v>582</v>
      </c>
      <c r="W624" s="152" t="s">
        <v>582</v>
      </c>
      <c r="X624" s="152" t="s">
        <v>582</v>
      </c>
      <c r="Y624" s="152" t="s">
        <v>582</v>
      </c>
      <c r="AB624" t="b">
        <v>0</v>
      </c>
    </row>
    <row r="625" spans="1:28" x14ac:dyDescent="0.2">
      <c r="A625" s="116" t="s">
        <v>285</v>
      </c>
      <c r="B625" s="116" t="s">
        <v>287</v>
      </c>
      <c r="C625" s="110" t="s">
        <v>1302</v>
      </c>
      <c r="D625" s="113">
        <v>45782</v>
      </c>
      <c r="E625" s="115">
        <v>0.5</v>
      </c>
      <c r="F625" s="116" t="s">
        <v>288</v>
      </c>
      <c r="G625" s="116" t="s">
        <v>285</v>
      </c>
      <c r="H625" s="111" t="s">
        <v>216</v>
      </c>
      <c r="I625" s="110" t="s">
        <v>56</v>
      </c>
      <c r="J625" s="114">
        <v>0.107</v>
      </c>
      <c r="K625" s="114">
        <v>0.107</v>
      </c>
      <c r="L625" s="114" t="s">
        <v>424</v>
      </c>
      <c r="M625" s="114" t="b">
        <f t="shared" si="10"/>
        <v>1</v>
      </c>
      <c r="N625">
        <v>0.74</v>
      </c>
      <c r="O625">
        <v>11</v>
      </c>
      <c r="P625">
        <v>8.4</v>
      </c>
      <c r="Q625">
        <v>4.9000000000000004</v>
      </c>
      <c r="R625">
        <v>230</v>
      </c>
      <c r="S625">
        <v>4.9000000000000004</v>
      </c>
      <c r="T625" s="152">
        <v>0.14459459459459459</v>
      </c>
      <c r="U625" s="152">
        <v>9.7272727272727268E-3</v>
      </c>
      <c r="V625" s="152">
        <v>1.2738095238095238E-2</v>
      </c>
      <c r="W625" s="152">
        <v>2.1836734693877549E-2</v>
      </c>
      <c r="X625" s="152">
        <v>4.6521739130434784E-4</v>
      </c>
      <c r="Y625" s="152">
        <v>2.1836734693877549E-2</v>
      </c>
      <c r="AB625" t="b">
        <v>1</v>
      </c>
    </row>
    <row r="626" spans="1:28" x14ac:dyDescent="0.2">
      <c r="A626" s="116" t="s">
        <v>285</v>
      </c>
      <c r="B626" s="116" t="s">
        <v>287</v>
      </c>
      <c r="C626" s="110" t="s">
        <v>1302</v>
      </c>
      <c r="D626" s="113">
        <v>45782</v>
      </c>
      <c r="E626" s="115">
        <v>0.5</v>
      </c>
      <c r="F626" s="116" t="s">
        <v>288</v>
      </c>
      <c r="G626" s="116" t="s">
        <v>285</v>
      </c>
      <c r="H626" s="111" t="s">
        <v>4</v>
      </c>
      <c r="I626" s="110" t="s">
        <v>87</v>
      </c>
      <c r="J626" s="114" t="s">
        <v>295</v>
      </c>
      <c r="K626" s="114">
        <v>2.5000000000000001E-2</v>
      </c>
      <c r="L626" s="114" t="s">
        <v>424</v>
      </c>
      <c r="M626" s="114" t="b">
        <f t="shared" si="10"/>
        <v>0</v>
      </c>
      <c r="N626" t="s">
        <v>582</v>
      </c>
      <c r="O626">
        <v>70000</v>
      </c>
      <c r="P626" t="s">
        <v>582</v>
      </c>
      <c r="Q626">
        <v>21000</v>
      </c>
      <c r="R626" t="s">
        <v>582</v>
      </c>
      <c r="S626">
        <v>21000</v>
      </c>
      <c r="T626" s="152" t="s">
        <v>582</v>
      </c>
      <c r="U626" s="152" t="s">
        <v>582</v>
      </c>
      <c r="V626" s="152" t="s">
        <v>582</v>
      </c>
      <c r="W626" s="152" t="s">
        <v>582</v>
      </c>
      <c r="X626" s="152" t="s">
        <v>582</v>
      </c>
      <c r="Y626" s="152" t="s">
        <v>582</v>
      </c>
      <c r="AB626" t="b">
        <v>0</v>
      </c>
    </row>
    <row r="627" spans="1:28" x14ac:dyDescent="0.2">
      <c r="A627" s="116" t="s">
        <v>285</v>
      </c>
      <c r="B627" s="116" t="s">
        <v>287</v>
      </c>
      <c r="C627" s="110" t="s">
        <v>1302</v>
      </c>
      <c r="D627" s="113">
        <v>45782</v>
      </c>
      <c r="E627" s="115">
        <v>0.5</v>
      </c>
      <c r="F627" s="116" t="s">
        <v>288</v>
      </c>
      <c r="G627" s="116" t="s">
        <v>285</v>
      </c>
      <c r="H627" s="111" t="s">
        <v>223</v>
      </c>
      <c r="I627" s="110" t="s">
        <v>87</v>
      </c>
      <c r="J627" s="114" t="s">
        <v>206</v>
      </c>
      <c r="L627" s="114" t="s">
        <v>424</v>
      </c>
      <c r="M627" s="114" t="b">
        <f t="shared" si="10"/>
        <v>0</v>
      </c>
      <c r="N627" t="s">
        <v>582</v>
      </c>
      <c r="O627">
        <v>350000</v>
      </c>
      <c r="P627" t="s">
        <v>582</v>
      </c>
      <c r="Q627">
        <v>110000</v>
      </c>
      <c r="R627" t="s">
        <v>582</v>
      </c>
      <c r="S627">
        <v>110000</v>
      </c>
      <c r="T627" s="152" t="s">
        <v>582</v>
      </c>
      <c r="U627" s="152" t="s">
        <v>582</v>
      </c>
      <c r="V627" s="152" t="s">
        <v>582</v>
      </c>
      <c r="W627" s="152" t="s">
        <v>582</v>
      </c>
      <c r="X627" s="152" t="s">
        <v>582</v>
      </c>
      <c r="Y627" s="152" t="s">
        <v>582</v>
      </c>
      <c r="AB627" t="b">
        <v>0</v>
      </c>
    </row>
    <row r="628" spans="1:28" x14ac:dyDescent="0.2">
      <c r="A628" s="116" t="s">
        <v>285</v>
      </c>
      <c r="B628" s="116" t="s">
        <v>287</v>
      </c>
      <c r="C628" s="110" t="s">
        <v>1302</v>
      </c>
      <c r="D628" s="113">
        <v>45782</v>
      </c>
      <c r="E628" s="115">
        <v>0.5</v>
      </c>
      <c r="F628" s="116" t="s">
        <v>288</v>
      </c>
      <c r="G628" s="116" t="s">
        <v>285</v>
      </c>
      <c r="H628" s="111" t="s">
        <v>231</v>
      </c>
      <c r="I628" s="110" t="s">
        <v>56</v>
      </c>
      <c r="J628" s="114">
        <v>0.14000000000000001</v>
      </c>
      <c r="K628" s="114">
        <v>0.14000000000000001</v>
      </c>
      <c r="L628" s="114" t="s">
        <v>424</v>
      </c>
      <c r="M628" s="114" t="b">
        <f t="shared" si="10"/>
        <v>1</v>
      </c>
      <c r="N628">
        <v>21</v>
      </c>
      <c r="O628" t="s">
        <v>582</v>
      </c>
      <c r="P628">
        <v>170</v>
      </c>
      <c r="Q628" t="s">
        <v>582</v>
      </c>
      <c r="R628">
        <v>4800</v>
      </c>
      <c r="S628" t="s">
        <v>582</v>
      </c>
      <c r="T628" s="152">
        <v>6.6666666666666671E-3</v>
      </c>
      <c r="U628" s="152" t="s">
        <v>582</v>
      </c>
      <c r="V628" s="152">
        <v>8.2352941176470592E-4</v>
      </c>
      <c r="W628" s="152" t="s">
        <v>582</v>
      </c>
      <c r="X628" s="152">
        <v>2.916666666666667E-5</v>
      </c>
      <c r="Y628" s="152" t="s">
        <v>582</v>
      </c>
      <c r="AB628" t="b">
        <v>0</v>
      </c>
    </row>
    <row r="629" spans="1:28" x14ac:dyDescent="0.2">
      <c r="A629" s="116" t="s">
        <v>285</v>
      </c>
      <c r="B629" s="116" t="s">
        <v>287</v>
      </c>
      <c r="C629" s="110" t="s">
        <v>1302</v>
      </c>
      <c r="D629" s="113">
        <v>45782</v>
      </c>
      <c r="E629" s="115">
        <v>0.5</v>
      </c>
      <c r="F629" s="116" t="s">
        <v>288</v>
      </c>
      <c r="G629" s="116" t="s">
        <v>285</v>
      </c>
      <c r="H629" s="111" t="s">
        <v>234</v>
      </c>
      <c r="I629" s="110" t="s">
        <v>205</v>
      </c>
      <c r="J629" s="114">
        <v>0.14000000000000001</v>
      </c>
      <c r="K629" s="114">
        <v>0.14000000000000001</v>
      </c>
      <c r="L629" s="114" t="s">
        <v>424</v>
      </c>
      <c r="M629" s="114" t="b">
        <f t="shared" si="10"/>
        <v>1</v>
      </c>
      <c r="N629">
        <v>2.1</v>
      </c>
      <c r="O629">
        <v>220</v>
      </c>
      <c r="P629">
        <v>17</v>
      </c>
      <c r="Q629">
        <v>74</v>
      </c>
      <c r="R629">
        <v>490</v>
      </c>
      <c r="S629">
        <v>74</v>
      </c>
      <c r="T629" s="152">
        <v>6.6666666666666666E-2</v>
      </c>
      <c r="U629" s="152">
        <v>6.3636363636363641E-4</v>
      </c>
      <c r="V629" s="152">
        <v>8.2352941176470594E-3</v>
      </c>
      <c r="W629" s="152">
        <v>1.8918918918918921E-3</v>
      </c>
      <c r="X629" s="152">
        <v>2.8571428571428574E-4</v>
      </c>
      <c r="Y629" s="152">
        <v>1.8918918918918921E-3</v>
      </c>
      <c r="AB629" t="b">
        <v>0</v>
      </c>
    </row>
    <row r="630" spans="1:28" x14ac:dyDescent="0.2">
      <c r="A630" s="116" t="s">
        <v>285</v>
      </c>
      <c r="B630" s="116" t="s">
        <v>287</v>
      </c>
      <c r="C630" s="110" t="s">
        <v>1302</v>
      </c>
      <c r="D630" s="113">
        <v>45782</v>
      </c>
      <c r="E630" s="115">
        <v>0.5</v>
      </c>
      <c r="F630" s="116" t="s">
        <v>288</v>
      </c>
      <c r="G630" s="116" t="s">
        <v>285</v>
      </c>
      <c r="H630" s="111" t="s">
        <v>238</v>
      </c>
      <c r="I630" s="110" t="s">
        <v>205</v>
      </c>
      <c r="J630" s="114">
        <v>0.19</v>
      </c>
      <c r="K630" s="114">
        <v>0.19</v>
      </c>
      <c r="L630" s="114" t="s">
        <v>424</v>
      </c>
      <c r="M630" s="114" t="b">
        <f t="shared" si="10"/>
        <v>1</v>
      </c>
      <c r="N630">
        <v>21</v>
      </c>
      <c r="O630" t="s">
        <v>582</v>
      </c>
      <c r="P630">
        <v>170</v>
      </c>
      <c r="Q630" t="s">
        <v>582</v>
      </c>
      <c r="R630">
        <v>4900</v>
      </c>
      <c r="S630" t="s">
        <v>582</v>
      </c>
      <c r="T630" s="152">
        <v>9.0476190476190474E-3</v>
      </c>
      <c r="U630" s="152" t="s">
        <v>582</v>
      </c>
      <c r="V630" s="152">
        <v>1.1176470588235294E-3</v>
      </c>
      <c r="W630" s="152" t="s">
        <v>582</v>
      </c>
      <c r="X630" s="152">
        <v>3.8775510204081634E-5</v>
      </c>
      <c r="Y630" s="152" t="s">
        <v>582</v>
      </c>
      <c r="AB630" t="b">
        <v>0</v>
      </c>
    </row>
    <row r="631" spans="1:28" x14ac:dyDescent="0.2">
      <c r="A631" s="116" t="s">
        <v>285</v>
      </c>
      <c r="B631" s="116" t="s">
        <v>287</v>
      </c>
      <c r="C631" s="110" t="s">
        <v>1302</v>
      </c>
      <c r="D631" s="113">
        <v>45782</v>
      </c>
      <c r="E631" s="115">
        <v>0.5</v>
      </c>
      <c r="F631" s="116" t="s">
        <v>288</v>
      </c>
      <c r="G631" s="116" t="s">
        <v>285</v>
      </c>
      <c r="H631" s="111" t="s">
        <v>242</v>
      </c>
      <c r="I631" s="110" t="s">
        <v>205</v>
      </c>
      <c r="J631" s="114">
        <v>4.2000000000000003E-2</v>
      </c>
      <c r="K631" s="114">
        <v>4.2000000000000003E-2</v>
      </c>
      <c r="L631" s="114" t="s">
        <v>424</v>
      </c>
      <c r="M631" s="114" t="b">
        <f t="shared" si="10"/>
        <v>1</v>
      </c>
      <c r="N631">
        <v>210</v>
      </c>
      <c r="O631" t="s">
        <v>582</v>
      </c>
      <c r="P631">
        <v>1700</v>
      </c>
      <c r="Q631" t="s">
        <v>582</v>
      </c>
      <c r="R631">
        <v>49000</v>
      </c>
      <c r="S631" t="s">
        <v>582</v>
      </c>
      <c r="T631" s="152">
        <v>2.0000000000000001E-4</v>
      </c>
      <c r="U631" s="152" t="s">
        <v>582</v>
      </c>
      <c r="V631" s="152">
        <v>2.4705882352941178E-5</v>
      </c>
      <c r="W631" s="152" t="s">
        <v>582</v>
      </c>
      <c r="X631" s="152">
        <v>8.5714285714285724E-7</v>
      </c>
      <c r="Y631" s="152" t="s">
        <v>582</v>
      </c>
      <c r="AB631" t="b">
        <v>0</v>
      </c>
    </row>
    <row r="632" spans="1:28" x14ac:dyDescent="0.2">
      <c r="A632" s="116" t="s">
        <v>285</v>
      </c>
      <c r="B632" s="116" t="s">
        <v>287</v>
      </c>
      <c r="C632" s="110" t="s">
        <v>1302</v>
      </c>
      <c r="D632" s="113">
        <v>45782</v>
      </c>
      <c r="E632" s="115">
        <v>0.5</v>
      </c>
      <c r="F632" s="116" t="s">
        <v>288</v>
      </c>
      <c r="G632" s="116" t="s">
        <v>285</v>
      </c>
      <c r="H632" s="111" t="s">
        <v>8</v>
      </c>
      <c r="I632" s="110" t="s">
        <v>205</v>
      </c>
      <c r="J632" s="114">
        <v>0.2</v>
      </c>
      <c r="K632" s="114">
        <v>0.2</v>
      </c>
      <c r="L632" s="114" t="s">
        <v>424</v>
      </c>
      <c r="M632" s="114" t="b">
        <f t="shared" si="10"/>
        <v>1</v>
      </c>
      <c r="N632">
        <v>290</v>
      </c>
      <c r="O632" t="s">
        <v>582</v>
      </c>
      <c r="P632">
        <v>2400</v>
      </c>
      <c r="Q632" t="s">
        <v>582</v>
      </c>
      <c r="R632">
        <v>67000</v>
      </c>
      <c r="S632" t="s">
        <v>582</v>
      </c>
      <c r="T632" s="152">
        <v>6.8965517241379316E-4</v>
      </c>
      <c r="U632" s="152" t="s">
        <v>582</v>
      </c>
      <c r="V632" s="152">
        <v>8.3333333333333344E-5</v>
      </c>
      <c r="W632" s="152" t="s">
        <v>582</v>
      </c>
      <c r="X632" s="152">
        <v>2.985074626865672E-6</v>
      </c>
      <c r="Y632" s="152" t="s">
        <v>582</v>
      </c>
      <c r="AB632" t="b">
        <v>0</v>
      </c>
    </row>
    <row r="633" spans="1:28" x14ac:dyDescent="0.2">
      <c r="A633" s="116" t="s">
        <v>285</v>
      </c>
      <c r="B633" s="116" t="s">
        <v>287</v>
      </c>
      <c r="C633" s="110" t="s">
        <v>1302</v>
      </c>
      <c r="D633" s="113">
        <v>45782</v>
      </c>
      <c r="E633" s="115">
        <v>0.5</v>
      </c>
      <c r="F633" s="116" t="s">
        <v>288</v>
      </c>
      <c r="G633" s="116" t="s">
        <v>285</v>
      </c>
      <c r="H633" s="111" t="s">
        <v>249</v>
      </c>
      <c r="I633" s="110" t="s">
        <v>205</v>
      </c>
      <c r="J633" s="114" t="s">
        <v>295</v>
      </c>
      <c r="K633" s="114">
        <v>2.5000000000000001E-2</v>
      </c>
      <c r="L633" s="114" t="s">
        <v>424</v>
      </c>
      <c r="M633" s="114" t="b">
        <f t="shared" si="10"/>
        <v>0</v>
      </c>
      <c r="N633">
        <v>2.1</v>
      </c>
      <c r="O633" t="s">
        <v>582</v>
      </c>
      <c r="P633">
        <v>17</v>
      </c>
      <c r="Q633" t="s">
        <v>582</v>
      </c>
      <c r="R633">
        <v>490</v>
      </c>
      <c r="S633" t="s">
        <v>582</v>
      </c>
      <c r="T633" s="152" t="s">
        <v>582</v>
      </c>
      <c r="U633" s="152" t="s">
        <v>582</v>
      </c>
      <c r="V633" s="152" t="s">
        <v>582</v>
      </c>
      <c r="W633" s="152" t="s">
        <v>582</v>
      </c>
      <c r="X633" s="152" t="s">
        <v>582</v>
      </c>
      <c r="Y633" s="152" t="s">
        <v>582</v>
      </c>
      <c r="AB633" t="b">
        <v>0</v>
      </c>
    </row>
    <row r="634" spans="1:28" x14ac:dyDescent="0.2">
      <c r="A634" s="116" t="s">
        <v>285</v>
      </c>
      <c r="B634" s="116" t="s">
        <v>287</v>
      </c>
      <c r="C634" s="110" t="s">
        <v>1302</v>
      </c>
      <c r="D634" s="113">
        <v>45782</v>
      </c>
      <c r="E634" s="115">
        <v>0.5</v>
      </c>
      <c r="F634" s="116" t="s">
        <v>288</v>
      </c>
      <c r="G634" s="116" t="s">
        <v>285</v>
      </c>
      <c r="H634" s="111" t="s">
        <v>10</v>
      </c>
      <c r="I634" s="110" t="s">
        <v>208</v>
      </c>
      <c r="J634" s="114">
        <v>0.27</v>
      </c>
      <c r="K634" s="114">
        <v>0.27</v>
      </c>
      <c r="L634" s="114" t="s">
        <v>424</v>
      </c>
      <c r="M634" s="114" t="b">
        <f t="shared" si="10"/>
        <v>1</v>
      </c>
      <c r="N634" t="s">
        <v>582</v>
      </c>
      <c r="O634">
        <v>30000</v>
      </c>
      <c r="P634" t="s">
        <v>582</v>
      </c>
      <c r="Q634">
        <v>10000</v>
      </c>
      <c r="R634" t="s">
        <v>582</v>
      </c>
      <c r="S634">
        <v>10000</v>
      </c>
      <c r="T634" s="152" t="s">
        <v>582</v>
      </c>
      <c r="U634" s="152">
        <v>9.0000000000000002E-6</v>
      </c>
      <c r="V634" s="152" t="s">
        <v>582</v>
      </c>
      <c r="W634" s="152">
        <v>2.7000000000000002E-5</v>
      </c>
      <c r="X634" s="152" t="s">
        <v>582</v>
      </c>
      <c r="Y634" s="152">
        <v>2.7000000000000002E-5</v>
      </c>
      <c r="AB634" t="b">
        <v>0</v>
      </c>
    </row>
    <row r="635" spans="1:28" x14ac:dyDescent="0.2">
      <c r="A635" s="116" t="s">
        <v>285</v>
      </c>
      <c r="B635" s="116" t="s">
        <v>287</v>
      </c>
      <c r="C635" s="110" t="s">
        <v>1302</v>
      </c>
      <c r="D635" s="113">
        <v>45782</v>
      </c>
      <c r="E635" s="115">
        <v>0.5</v>
      </c>
      <c r="F635" s="116" t="s">
        <v>288</v>
      </c>
      <c r="G635" s="116" t="s">
        <v>285</v>
      </c>
      <c r="H635" s="111" t="s">
        <v>12</v>
      </c>
      <c r="I635" s="110" t="s">
        <v>87</v>
      </c>
      <c r="J635" s="114" t="s">
        <v>295</v>
      </c>
      <c r="K635" s="114">
        <v>2.5000000000000001E-2</v>
      </c>
      <c r="L635" s="114" t="s">
        <v>424</v>
      </c>
      <c r="M635" s="114" t="b">
        <f t="shared" si="10"/>
        <v>0</v>
      </c>
      <c r="N635" t="s">
        <v>582</v>
      </c>
      <c r="O635">
        <v>47000</v>
      </c>
      <c r="P635" t="s">
        <v>582</v>
      </c>
      <c r="Q635">
        <v>14000</v>
      </c>
      <c r="R635" t="s">
        <v>582</v>
      </c>
      <c r="S635">
        <v>14000</v>
      </c>
      <c r="T635" s="152" t="s">
        <v>582</v>
      </c>
      <c r="U635" s="152" t="s">
        <v>582</v>
      </c>
      <c r="V635" s="152" t="s">
        <v>582</v>
      </c>
      <c r="W635" s="152" t="s">
        <v>582</v>
      </c>
      <c r="X635" s="152" t="s">
        <v>582</v>
      </c>
      <c r="Y635" s="152" t="s">
        <v>582</v>
      </c>
      <c r="AB635" t="b">
        <v>0</v>
      </c>
    </row>
    <row r="636" spans="1:28" x14ac:dyDescent="0.2">
      <c r="A636" s="116" t="s">
        <v>285</v>
      </c>
      <c r="B636" s="116" t="s">
        <v>287</v>
      </c>
      <c r="C636" s="110" t="s">
        <v>1302</v>
      </c>
      <c r="D636" s="113">
        <v>45782</v>
      </c>
      <c r="E636" s="115">
        <v>0.5</v>
      </c>
      <c r="F636" s="116" t="s">
        <v>288</v>
      </c>
      <c r="G636" s="116" t="s">
        <v>285</v>
      </c>
      <c r="H636" s="111" t="s">
        <v>256</v>
      </c>
      <c r="I636" s="110" t="s">
        <v>205</v>
      </c>
      <c r="J636" s="114">
        <v>9.8000000000000004E-2</v>
      </c>
      <c r="K636" s="114">
        <v>9.8000000000000004E-2</v>
      </c>
      <c r="L636" s="114" t="s">
        <v>424</v>
      </c>
      <c r="M636" s="114" t="b">
        <f t="shared" si="10"/>
        <v>1</v>
      </c>
      <c r="N636">
        <v>2.9</v>
      </c>
      <c r="O636" t="s">
        <v>582</v>
      </c>
      <c r="P636">
        <v>24</v>
      </c>
      <c r="Q636" t="s">
        <v>582</v>
      </c>
      <c r="R636">
        <v>670</v>
      </c>
      <c r="S636" t="s">
        <v>582</v>
      </c>
      <c r="T636" s="152">
        <v>3.3793103448275866E-2</v>
      </c>
      <c r="U636" s="152" t="s">
        <v>582</v>
      </c>
      <c r="V636" s="152">
        <v>4.0833333333333338E-3</v>
      </c>
      <c r="W636" s="152" t="s">
        <v>582</v>
      </c>
      <c r="X636" s="152">
        <v>1.4626865671641792E-4</v>
      </c>
      <c r="Y636" s="152" t="s">
        <v>582</v>
      </c>
      <c r="AB636" t="b">
        <v>0</v>
      </c>
    </row>
    <row r="637" spans="1:28" x14ac:dyDescent="0.2">
      <c r="A637" s="116" t="s">
        <v>285</v>
      </c>
      <c r="B637" s="116" t="s">
        <v>287</v>
      </c>
      <c r="C637" s="110" t="s">
        <v>1302</v>
      </c>
      <c r="D637" s="113">
        <v>45782</v>
      </c>
      <c r="E637" s="115">
        <v>0.5</v>
      </c>
      <c r="F637" s="116" t="s">
        <v>288</v>
      </c>
      <c r="G637" s="116" t="s">
        <v>285</v>
      </c>
      <c r="H637" s="111" t="s">
        <v>13</v>
      </c>
      <c r="I637" s="110" t="s">
        <v>87</v>
      </c>
      <c r="J637" s="114">
        <v>0.35</v>
      </c>
      <c r="K637" s="114">
        <v>0.35</v>
      </c>
      <c r="L637" s="114" t="s">
        <v>424</v>
      </c>
      <c r="M637" s="114" t="b">
        <f t="shared" si="10"/>
        <v>1</v>
      </c>
      <c r="N637" t="s">
        <v>582</v>
      </c>
      <c r="O637">
        <v>23000</v>
      </c>
      <c r="P637" t="s">
        <v>582</v>
      </c>
      <c r="Q637">
        <v>7500</v>
      </c>
      <c r="R637" t="s">
        <v>582</v>
      </c>
      <c r="S637">
        <v>7500</v>
      </c>
      <c r="T637" s="152" t="s">
        <v>582</v>
      </c>
      <c r="U637" s="152">
        <v>1.5217391304347825E-5</v>
      </c>
      <c r="V637" s="152" t="s">
        <v>582</v>
      </c>
      <c r="W637" s="152">
        <v>4.6666666666666665E-5</v>
      </c>
      <c r="X637" s="152" t="s">
        <v>582</v>
      </c>
      <c r="Y637" s="152">
        <v>4.6666666666666665E-5</v>
      </c>
      <c r="AB637" t="b">
        <v>0</v>
      </c>
    </row>
    <row r="638" spans="1:28" x14ac:dyDescent="0.2">
      <c r="A638" s="116" t="s">
        <v>285</v>
      </c>
      <c r="B638" s="116" t="s">
        <v>287</v>
      </c>
      <c r="C638" s="110" t="s">
        <v>1302</v>
      </c>
      <c r="D638" s="113">
        <v>45782</v>
      </c>
      <c r="E638" s="115">
        <v>0.5</v>
      </c>
      <c r="F638" s="116" t="s">
        <v>288</v>
      </c>
      <c r="G638" s="116" t="s">
        <v>285</v>
      </c>
      <c r="H638" s="111" t="s">
        <v>260</v>
      </c>
      <c r="I638" s="110" t="s">
        <v>87</v>
      </c>
      <c r="J638" s="114" t="s">
        <v>206</v>
      </c>
      <c r="L638" s="114" t="s">
        <v>424</v>
      </c>
      <c r="M638" s="114" t="b">
        <f t="shared" ref="M638:M641" si="11">NOT(OR(LEFT(J638,1)="&lt;", J638 = "---"))</f>
        <v>0</v>
      </c>
      <c r="N638" t="s">
        <v>582</v>
      </c>
      <c r="O638">
        <v>130000</v>
      </c>
      <c r="P638" t="s">
        <v>582</v>
      </c>
      <c r="Q638">
        <v>56000</v>
      </c>
      <c r="R638" t="s">
        <v>582</v>
      </c>
      <c r="S638">
        <v>56000</v>
      </c>
      <c r="T638" s="152" t="s">
        <v>582</v>
      </c>
      <c r="U638" s="152" t="s">
        <v>582</v>
      </c>
      <c r="V638" s="152" t="s">
        <v>582</v>
      </c>
      <c r="W638" s="152" t="s">
        <v>582</v>
      </c>
      <c r="X638" s="152" t="s">
        <v>582</v>
      </c>
      <c r="Y638" s="152" t="s">
        <v>582</v>
      </c>
      <c r="AB638" t="b">
        <v>0</v>
      </c>
    </row>
    <row r="639" spans="1:28" x14ac:dyDescent="0.2">
      <c r="A639" s="116" t="s">
        <v>285</v>
      </c>
      <c r="B639" s="116" t="s">
        <v>287</v>
      </c>
      <c r="C639" s="110" t="s">
        <v>1302</v>
      </c>
      <c r="D639" s="113">
        <v>45782</v>
      </c>
      <c r="E639" s="115">
        <v>0.5</v>
      </c>
      <c r="F639" s="116" t="s">
        <v>288</v>
      </c>
      <c r="G639" s="116" t="s">
        <v>285</v>
      </c>
      <c r="H639" s="111" t="s">
        <v>265</v>
      </c>
      <c r="I639" s="110" t="s">
        <v>87</v>
      </c>
      <c r="J639" s="114" t="s">
        <v>303</v>
      </c>
      <c r="K639" s="114">
        <v>20</v>
      </c>
      <c r="L639" s="114" t="s">
        <v>424</v>
      </c>
      <c r="M639" s="114" t="b">
        <f t="shared" si="11"/>
        <v>0</v>
      </c>
      <c r="N639" t="s">
        <v>582</v>
      </c>
      <c r="O639">
        <v>20000</v>
      </c>
      <c r="P639" t="s">
        <v>582</v>
      </c>
      <c r="Q639">
        <v>9700</v>
      </c>
      <c r="R639" t="s">
        <v>582</v>
      </c>
      <c r="S639" t="s">
        <v>582</v>
      </c>
      <c r="T639" s="152" t="s">
        <v>582</v>
      </c>
      <c r="U639" s="152" t="s">
        <v>582</v>
      </c>
      <c r="V639" s="152" t="s">
        <v>582</v>
      </c>
      <c r="W639" s="152" t="s">
        <v>582</v>
      </c>
      <c r="X639" s="152" t="s">
        <v>582</v>
      </c>
      <c r="Y639" s="152" t="s">
        <v>582</v>
      </c>
      <c r="AB639" t="b">
        <v>0</v>
      </c>
    </row>
    <row r="640" spans="1:28" x14ac:dyDescent="0.2">
      <c r="A640" s="116" t="s">
        <v>285</v>
      </c>
      <c r="B640" s="116" t="s">
        <v>287</v>
      </c>
      <c r="C640" s="110" t="s">
        <v>1302</v>
      </c>
      <c r="D640" s="113">
        <v>45782</v>
      </c>
      <c r="E640" s="115">
        <v>0.5</v>
      </c>
      <c r="F640" s="116" t="s">
        <v>288</v>
      </c>
      <c r="G640" s="116" t="s">
        <v>285</v>
      </c>
      <c r="H640" s="111" t="s">
        <v>270</v>
      </c>
      <c r="I640" s="110" t="s">
        <v>87</v>
      </c>
      <c r="J640" s="114" t="s">
        <v>305</v>
      </c>
      <c r="K640" s="114">
        <v>68</v>
      </c>
      <c r="L640" s="114" t="s">
        <v>424</v>
      </c>
      <c r="M640" s="114" t="b">
        <f t="shared" si="11"/>
        <v>1</v>
      </c>
      <c r="N640" t="s">
        <v>582</v>
      </c>
      <c r="O640">
        <v>14000</v>
      </c>
      <c r="P640" t="s">
        <v>582</v>
      </c>
      <c r="Q640">
        <v>4600</v>
      </c>
      <c r="R640" t="s">
        <v>582</v>
      </c>
      <c r="S640" t="s">
        <v>582</v>
      </c>
      <c r="T640" s="152" t="s">
        <v>582</v>
      </c>
      <c r="U640" s="152">
        <v>4.8571428571428567E-3</v>
      </c>
      <c r="V640" s="152" t="s">
        <v>582</v>
      </c>
      <c r="W640" s="152">
        <v>1.4782608695652174E-2</v>
      </c>
      <c r="X640" s="152" t="s">
        <v>582</v>
      </c>
      <c r="Y640" s="152" t="s">
        <v>582</v>
      </c>
      <c r="AB640" t="b">
        <v>0</v>
      </c>
    </row>
    <row r="641" spans="1:28" x14ac:dyDescent="0.2">
      <c r="A641" s="175" t="s">
        <v>285</v>
      </c>
      <c r="B641" s="175" t="s">
        <v>287</v>
      </c>
      <c r="C641" s="179" t="s">
        <v>1302</v>
      </c>
      <c r="D641" s="176">
        <v>45782</v>
      </c>
      <c r="E641" s="177">
        <v>0.5</v>
      </c>
      <c r="F641" s="175" t="s">
        <v>288</v>
      </c>
      <c r="G641" s="175" t="s">
        <v>285</v>
      </c>
      <c r="H641" s="178" t="s">
        <v>279</v>
      </c>
      <c r="I641" s="179" t="s">
        <v>208</v>
      </c>
      <c r="J641" s="148">
        <v>820</v>
      </c>
      <c r="K641" s="148">
        <v>820</v>
      </c>
      <c r="L641" s="148" t="s">
        <v>424</v>
      </c>
      <c r="M641" s="148" t="b">
        <f t="shared" si="11"/>
        <v>1</v>
      </c>
      <c r="N641" s="148" t="s">
        <v>582</v>
      </c>
      <c r="O641" s="148">
        <v>14000</v>
      </c>
      <c r="P641" s="148" t="s">
        <v>582</v>
      </c>
      <c r="Q641" s="148">
        <v>4600</v>
      </c>
      <c r="R641" s="148" t="s">
        <v>582</v>
      </c>
      <c r="S641" s="148" t="s">
        <v>582</v>
      </c>
      <c r="T641" s="180" t="s">
        <v>582</v>
      </c>
      <c r="U641" s="180">
        <v>5.8571428571428573E-2</v>
      </c>
      <c r="V641" s="180" t="s">
        <v>582</v>
      </c>
      <c r="W641" s="180">
        <v>0.17826086956521739</v>
      </c>
      <c r="X641" s="180" t="s">
        <v>582</v>
      </c>
      <c r="Y641" s="180" t="s">
        <v>582</v>
      </c>
      <c r="Z641" s="148"/>
      <c r="AA641" s="148"/>
      <c r="AB641" s="148" t="b">
        <v>1</v>
      </c>
    </row>
    <row r="642" spans="1:28" x14ac:dyDescent="0.2">
      <c r="A642" s="117"/>
    </row>
    <row r="643" spans="1:28" x14ac:dyDescent="0.2">
      <c r="A643" s="117" t="s">
        <v>1332</v>
      </c>
    </row>
    <row r="644" spans="1:28" x14ac:dyDescent="0.2">
      <c r="A644" s="117" t="s">
        <v>1331</v>
      </c>
    </row>
    <row r="645" spans="1:28" ht="12" customHeight="1" x14ac:dyDescent="0.2">
      <c r="A645" s="215" t="s">
        <v>1307</v>
      </c>
      <c r="B645"/>
      <c r="C645"/>
      <c r="D645"/>
      <c r="E645"/>
      <c r="F645"/>
      <c r="G645"/>
      <c r="H645"/>
      <c r="I645"/>
      <c r="J645"/>
      <c r="K645"/>
      <c r="L645"/>
      <c r="M645"/>
    </row>
    <row r="646" spans="1:28" ht="11.1" customHeight="1" x14ac:dyDescent="0.2">
      <c r="A646" s="215" t="s">
        <v>1330</v>
      </c>
      <c r="B646"/>
      <c r="C646"/>
      <c r="D646"/>
      <c r="E646"/>
      <c r="F646"/>
      <c r="G646"/>
      <c r="H646"/>
      <c r="I646"/>
      <c r="J646"/>
      <c r="K646"/>
      <c r="L646"/>
      <c r="M646"/>
    </row>
    <row r="647" spans="1:28" ht="11.1" customHeight="1" x14ac:dyDescent="0.2">
      <c r="A647" s="215" t="s">
        <v>1306</v>
      </c>
      <c r="B647"/>
      <c r="C647"/>
      <c r="D647"/>
      <c r="E647"/>
      <c r="F647"/>
      <c r="G647"/>
      <c r="H647"/>
      <c r="I647"/>
      <c r="J647"/>
      <c r="K647"/>
      <c r="L647"/>
      <c r="M647"/>
    </row>
    <row r="648" spans="1:28" ht="11.1" customHeight="1" x14ac:dyDescent="0.2">
      <c r="A648" s="215" t="s">
        <v>1333</v>
      </c>
      <c r="B648"/>
      <c r="C648"/>
      <c r="D648"/>
      <c r="E648"/>
      <c r="F648"/>
      <c r="G648"/>
      <c r="H648"/>
      <c r="I648"/>
      <c r="J648"/>
      <c r="K648"/>
      <c r="L648"/>
      <c r="M648"/>
    </row>
    <row r="649" spans="1:28" ht="12.75" customHeight="1" x14ac:dyDescent="0.2">
      <c r="A649" s="215" t="s">
        <v>1305</v>
      </c>
      <c r="B649"/>
      <c r="C649"/>
      <c r="D649"/>
      <c r="E649"/>
      <c r="F649"/>
      <c r="G649"/>
      <c r="H649"/>
      <c r="I649"/>
      <c r="J649"/>
      <c r="K649"/>
      <c r="L649"/>
      <c r="M649"/>
    </row>
    <row r="650" spans="1:28" x14ac:dyDescent="0.2">
      <c r="A650" s="153" t="s">
        <v>1259</v>
      </c>
      <c r="B650" s="117" t="s">
        <v>1260</v>
      </c>
      <c r="C650" s="117"/>
      <c r="D650" s="117"/>
      <c r="E650" s="117"/>
      <c r="F650" s="117"/>
    </row>
    <row r="651" spans="1:28" x14ac:dyDescent="0.2">
      <c r="A651" s="117"/>
      <c r="B651" s="117" t="s">
        <v>1261</v>
      </c>
      <c r="C651" s="117"/>
      <c r="D651" s="117"/>
      <c r="E651" s="117"/>
      <c r="F651" s="117"/>
    </row>
    <row r="652" spans="1:28" x14ac:dyDescent="0.2">
      <c r="A652" s="117"/>
      <c r="B652" s="117" t="s">
        <v>1262</v>
      </c>
      <c r="C652" s="117"/>
      <c r="D652" s="117"/>
      <c r="E652" s="117"/>
      <c r="F652" s="117"/>
    </row>
    <row r="653" spans="1:28" x14ac:dyDescent="0.2">
      <c r="A653" s="117"/>
      <c r="B653" s="117" t="s">
        <v>1328</v>
      </c>
      <c r="C653" s="117"/>
      <c r="D653" s="117"/>
      <c r="E653" s="117"/>
      <c r="F653" s="117"/>
    </row>
    <row r="654" spans="1:28" x14ac:dyDescent="0.2">
      <c r="A654" s="117"/>
      <c r="B654" s="117" t="s">
        <v>1329</v>
      </c>
      <c r="C654" s="117"/>
      <c r="D654" s="117"/>
      <c r="E654" s="117"/>
      <c r="F654" s="117"/>
    </row>
    <row r="655" spans="1:28" x14ac:dyDescent="0.2">
      <c r="A655" s="117"/>
      <c r="B655" s="117" t="s">
        <v>1263</v>
      </c>
      <c r="C655" s="117"/>
      <c r="D655" s="117"/>
      <c r="E655" s="117"/>
      <c r="F655" s="117"/>
    </row>
    <row r="656" spans="1:28" x14ac:dyDescent="0.2">
      <c r="A656" s="117"/>
      <c r="B656" s="117" t="s">
        <v>1266</v>
      </c>
      <c r="C656" s="117"/>
      <c r="D656" s="117"/>
      <c r="E656" s="117"/>
      <c r="F656" s="117"/>
    </row>
    <row r="657" spans="1:6" x14ac:dyDescent="0.2">
      <c r="A657" s="117"/>
      <c r="B657" s="117" t="s">
        <v>1278</v>
      </c>
      <c r="C657" s="117"/>
      <c r="D657" s="117"/>
      <c r="E657" s="117"/>
      <c r="F657" s="117"/>
    </row>
    <row r="658" spans="1:6" x14ac:dyDescent="0.2">
      <c r="A658" s="117"/>
      <c r="B658" s="117" t="s">
        <v>1279</v>
      </c>
      <c r="C658" s="117"/>
      <c r="D658" s="117"/>
      <c r="E658" s="117"/>
      <c r="F658" s="117"/>
    </row>
    <row r="659" spans="1:6" x14ac:dyDescent="0.2">
      <c r="A659" s="117"/>
      <c r="B659" s="117"/>
      <c r="C659" s="117"/>
      <c r="D659" s="117"/>
      <c r="E659" s="117"/>
      <c r="F659" s="117"/>
    </row>
    <row r="660" spans="1:6" x14ac:dyDescent="0.2">
      <c r="A660" s="117"/>
      <c r="B660" s="117"/>
      <c r="C660" s="117"/>
      <c r="D660" s="117"/>
      <c r="E660" s="117"/>
      <c r="F660" s="117"/>
    </row>
    <row r="661" spans="1:6" x14ac:dyDescent="0.2">
      <c r="A661" s="117"/>
    </row>
    <row r="662" spans="1:6" x14ac:dyDescent="0.2">
      <c r="A662" s="117"/>
    </row>
  </sheetData>
  <autoFilter ref="A3:AB658" xr:uid="{DB8BACC9-7FC0-4627-839C-86597B13DF53}"/>
  <phoneticPr fontId="8" type="noConversion"/>
  <conditionalFormatting sqref="T4:Y641">
    <cfRule type="containsBlanks" dxfId="9" priority="1">
      <formula>LEN(TRIM(T4))=0</formula>
    </cfRule>
    <cfRule type="cellIs" dxfId="8" priority="2" operator="greaterThan">
      <formula>1</formula>
    </cfRule>
    <cfRule type="cellIs" dxfId="7" priority="3" operator="greaterThan">
      <formula>0.1</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E03BD-F2CF-40FA-A8E2-D50600F30474}">
  <sheetPr>
    <tabColor theme="9" tint="0.39997558519241921"/>
  </sheetPr>
  <dimension ref="A1:U319"/>
  <sheetViews>
    <sheetView zoomScaleNormal="100" workbookViewId="0">
      <selection activeCell="D38" sqref="D38"/>
    </sheetView>
  </sheetViews>
  <sheetFormatPr defaultColWidth="9.140625" defaultRowHeight="12" x14ac:dyDescent="0.2"/>
  <cols>
    <col min="1" max="1" width="14.140625" style="114" customWidth="1"/>
    <col min="2" max="2" width="9.28515625" style="114" bestFit="1" customWidth="1"/>
    <col min="3" max="3" width="9.28515625" style="114" customWidth="1"/>
    <col min="4" max="4" width="12.28515625" style="114" bestFit="1" customWidth="1"/>
    <col min="5" max="5" width="18" style="114" customWidth="1"/>
    <col min="6" max="6" width="10.42578125" style="114" bestFit="1" customWidth="1"/>
    <col min="7" max="7" width="40.85546875" style="114" bestFit="1" customWidth="1"/>
    <col min="8" max="8" width="5.42578125" style="114" bestFit="1" customWidth="1"/>
    <col min="9" max="9" width="22" style="114" customWidth="1"/>
    <col min="10" max="10" width="16" style="114" customWidth="1"/>
    <col min="11" max="11" width="8.42578125" style="114" customWidth="1"/>
    <col min="12" max="12" width="9.140625" style="114" customWidth="1"/>
    <col min="13" max="13" width="15.140625" style="145" customWidth="1"/>
    <col min="14" max="14" width="13.140625" style="145" customWidth="1"/>
    <col min="15" max="16" width="13.7109375" style="114" customWidth="1"/>
    <col min="17" max="17" width="15.42578125" style="114" customWidth="1"/>
    <col min="18" max="20" width="13.7109375" style="114" customWidth="1"/>
    <col min="21" max="16384" width="9.140625" style="114"/>
  </cols>
  <sheetData>
    <row r="1" spans="1:21" customFormat="1" ht="18.75" customHeight="1" x14ac:dyDescent="0.25">
      <c r="A1" s="174" t="s">
        <v>1344</v>
      </c>
      <c r="B1" s="114"/>
      <c r="C1" s="114"/>
      <c r="D1" s="114"/>
      <c r="E1" s="114"/>
      <c r="F1" s="114"/>
      <c r="G1" s="117"/>
      <c r="H1" s="114"/>
      <c r="I1" s="114"/>
      <c r="J1" s="114"/>
      <c r="K1" s="114"/>
      <c r="L1" s="114"/>
    </row>
    <row r="2" spans="1:21" s="194" customFormat="1" ht="48" x14ac:dyDescent="0.2">
      <c r="A2" s="192" t="s">
        <v>31</v>
      </c>
      <c r="B2" s="192" t="s">
        <v>18</v>
      </c>
      <c r="C2" s="192" t="s">
        <v>1303</v>
      </c>
      <c r="D2" s="192" t="s">
        <v>44</v>
      </c>
      <c r="E2" s="192" t="s">
        <v>45</v>
      </c>
      <c r="F2" s="192" t="s">
        <v>48</v>
      </c>
      <c r="G2" s="192" t="s">
        <v>52</v>
      </c>
      <c r="H2" s="192" t="s">
        <v>23</v>
      </c>
      <c r="I2" s="192" t="s">
        <v>423</v>
      </c>
      <c r="J2" s="193" t="s">
        <v>14</v>
      </c>
      <c r="K2" s="192" t="s">
        <v>15</v>
      </c>
      <c r="L2" s="193" t="s">
        <v>422</v>
      </c>
      <c r="M2" s="161" t="s">
        <v>1289</v>
      </c>
      <c r="N2" s="161" t="s">
        <v>1290</v>
      </c>
      <c r="O2" s="161" t="s">
        <v>1293</v>
      </c>
      <c r="P2" s="161" t="s">
        <v>1294</v>
      </c>
      <c r="Q2" s="161" t="s">
        <v>1334</v>
      </c>
      <c r="R2" s="161" t="s">
        <v>1335</v>
      </c>
      <c r="S2" s="161" t="s">
        <v>1336</v>
      </c>
      <c r="T2" s="161" t="s">
        <v>1337</v>
      </c>
      <c r="U2" s="161" t="s">
        <v>1257</v>
      </c>
    </row>
    <row r="3" spans="1:21" x14ac:dyDescent="0.2">
      <c r="A3" s="114" t="s">
        <v>20</v>
      </c>
      <c r="B3" s="114" t="s">
        <v>306</v>
      </c>
      <c r="C3" s="114" t="s">
        <v>1302</v>
      </c>
      <c r="D3" s="144">
        <v>45201</v>
      </c>
      <c r="E3" s="114">
        <v>35</v>
      </c>
      <c r="F3" s="114" t="s">
        <v>49</v>
      </c>
      <c r="G3" s="114" t="s">
        <v>55</v>
      </c>
      <c r="H3" s="114" t="s">
        <v>56</v>
      </c>
      <c r="I3" s="114" t="s">
        <v>314</v>
      </c>
      <c r="J3" s="114">
        <v>0.67100000000000004</v>
      </c>
      <c r="K3" s="114" t="s">
        <v>425</v>
      </c>
      <c r="L3" s="114" t="b">
        <v>0</v>
      </c>
      <c r="M3" s="145">
        <v>250</v>
      </c>
      <c r="N3" s="145">
        <v>490</v>
      </c>
      <c r="O3" s="190">
        <v>58</v>
      </c>
      <c r="P3" s="190">
        <v>2800</v>
      </c>
      <c r="Q3" s="190" t="s">
        <v>582</v>
      </c>
      <c r="R3" s="190" t="s">
        <v>582</v>
      </c>
      <c r="S3" s="190" t="s">
        <v>582</v>
      </c>
      <c r="T3" s="190" t="s">
        <v>582</v>
      </c>
      <c r="U3" s="114" t="b">
        <v>0</v>
      </c>
    </row>
    <row r="4" spans="1:21" x14ac:dyDescent="0.2">
      <c r="A4" s="114" t="s">
        <v>20</v>
      </c>
      <c r="B4" s="114" t="s">
        <v>306</v>
      </c>
      <c r="C4" s="114" t="s">
        <v>1302</v>
      </c>
      <c r="D4" s="144">
        <v>45201</v>
      </c>
      <c r="E4" s="114">
        <v>35</v>
      </c>
      <c r="F4" s="114" t="s">
        <v>49</v>
      </c>
      <c r="G4" s="114" t="s">
        <v>0</v>
      </c>
      <c r="H4" s="114" t="s">
        <v>56</v>
      </c>
      <c r="I4" s="114" t="s">
        <v>317</v>
      </c>
      <c r="J4" s="114">
        <v>9.4100000000000003E-2</v>
      </c>
      <c r="K4" s="114" t="s">
        <v>425</v>
      </c>
      <c r="L4" s="114" t="b">
        <v>0</v>
      </c>
      <c r="M4" s="145">
        <v>1800</v>
      </c>
      <c r="N4" s="145">
        <v>5800</v>
      </c>
      <c r="O4" s="190">
        <v>12</v>
      </c>
      <c r="P4" s="190">
        <v>1000</v>
      </c>
      <c r="Q4" s="190" t="s">
        <v>582</v>
      </c>
      <c r="R4" s="190" t="s">
        <v>582</v>
      </c>
      <c r="S4" s="190" t="s">
        <v>582</v>
      </c>
      <c r="T4" s="190" t="s">
        <v>582</v>
      </c>
      <c r="U4" s="114" t="b">
        <v>0</v>
      </c>
    </row>
    <row r="5" spans="1:21" x14ac:dyDescent="0.2">
      <c r="A5" s="114" t="s">
        <v>20</v>
      </c>
      <c r="B5" s="114" t="s">
        <v>306</v>
      </c>
      <c r="C5" s="114" t="s">
        <v>1302</v>
      </c>
      <c r="D5" s="144">
        <v>45201</v>
      </c>
      <c r="E5" s="114">
        <v>35</v>
      </c>
      <c r="F5" s="114" t="s">
        <v>49</v>
      </c>
      <c r="G5" s="114" t="s">
        <v>72</v>
      </c>
      <c r="H5" s="114" t="s">
        <v>56</v>
      </c>
      <c r="I5" s="114" t="s">
        <v>319</v>
      </c>
      <c r="J5" s="114">
        <v>0.13600000000000001</v>
      </c>
      <c r="K5" s="114" t="s">
        <v>425</v>
      </c>
      <c r="L5" s="114" t="b">
        <v>0</v>
      </c>
      <c r="M5" s="145">
        <v>450</v>
      </c>
      <c r="N5" s="145">
        <v>320000</v>
      </c>
      <c r="O5" s="190">
        <v>6.9</v>
      </c>
      <c r="P5" s="190">
        <v>0</v>
      </c>
      <c r="Q5" s="190" t="s">
        <v>582</v>
      </c>
      <c r="R5" s="190" t="s">
        <v>582</v>
      </c>
      <c r="S5" s="190" t="s">
        <v>582</v>
      </c>
      <c r="T5" s="190" t="s">
        <v>582</v>
      </c>
      <c r="U5" s="114" t="b">
        <v>0</v>
      </c>
    </row>
    <row r="6" spans="1:21" x14ac:dyDescent="0.2">
      <c r="A6" s="114" t="s">
        <v>20</v>
      </c>
      <c r="B6" s="114" t="s">
        <v>306</v>
      </c>
      <c r="C6" s="114" t="s">
        <v>1302</v>
      </c>
      <c r="D6" s="144">
        <v>45201</v>
      </c>
      <c r="E6" s="114">
        <v>35</v>
      </c>
      <c r="F6" s="114" t="s">
        <v>49</v>
      </c>
      <c r="G6" s="114" t="s">
        <v>82</v>
      </c>
      <c r="H6" s="114" t="s">
        <v>56</v>
      </c>
      <c r="I6" s="114" t="s">
        <v>320</v>
      </c>
      <c r="J6" s="114">
        <v>0.129</v>
      </c>
      <c r="K6" s="114" t="s">
        <v>425</v>
      </c>
      <c r="L6" s="114" t="b">
        <v>0</v>
      </c>
      <c r="M6" s="145">
        <v>14000</v>
      </c>
      <c r="N6" s="145">
        <v>370000</v>
      </c>
      <c r="O6" s="190">
        <v>1100</v>
      </c>
      <c r="P6" s="190">
        <v>0</v>
      </c>
      <c r="Q6" s="190" t="s">
        <v>582</v>
      </c>
      <c r="R6" s="190" t="s">
        <v>582</v>
      </c>
      <c r="S6" s="190" t="s">
        <v>582</v>
      </c>
      <c r="T6" s="190" t="s">
        <v>582</v>
      </c>
      <c r="U6" s="114" t="b">
        <v>0</v>
      </c>
    </row>
    <row r="7" spans="1:21" x14ac:dyDescent="0.2">
      <c r="A7" s="114" t="s">
        <v>20</v>
      </c>
      <c r="B7" s="114" t="s">
        <v>306</v>
      </c>
      <c r="C7" s="114" t="s">
        <v>1302</v>
      </c>
      <c r="D7" s="144">
        <v>45201</v>
      </c>
      <c r="E7" s="114">
        <v>35</v>
      </c>
      <c r="F7" s="114" t="s">
        <v>49</v>
      </c>
      <c r="G7" s="114" t="s">
        <v>86</v>
      </c>
      <c r="H7" s="114" t="s">
        <v>87</v>
      </c>
      <c r="I7" s="114" t="s">
        <v>293</v>
      </c>
      <c r="J7" s="114">
        <v>0.60499999999999998</v>
      </c>
      <c r="K7" s="114" t="s">
        <v>425</v>
      </c>
      <c r="L7" s="114" t="b">
        <v>0</v>
      </c>
      <c r="M7" s="145" t="s">
        <v>582</v>
      </c>
      <c r="N7" s="145">
        <v>1200</v>
      </c>
      <c r="O7" s="190">
        <v>0</v>
      </c>
      <c r="P7" s="190">
        <v>110</v>
      </c>
      <c r="Q7" s="190" t="s">
        <v>582</v>
      </c>
      <c r="R7" s="190" t="s">
        <v>582</v>
      </c>
      <c r="S7" s="190" t="s">
        <v>582</v>
      </c>
      <c r="T7" s="190" t="s">
        <v>582</v>
      </c>
      <c r="U7" s="114" t="b">
        <v>0</v>
      </c>
    </row>
    <row r="8" spans="1:21" x14ac:dyDescent="0.2">
      <c r="A8" s="114" t="s">
        <v>20</v>
      </c>
      <c r="B8" s="114" t="s">
        <v>306</v>
      </c>
      <c r="C8" s="114" t="s">
        <v>1302</v>
      </c>
      <c r="D8" s="144">
        <v>45201</v>
      </c>
      <c r="E8" s="114">
        <v>35</v>
      </c>
      <c r="F8" s="114" t="s">
        <v>49</v>
      </c>
      <c r="G8" s="114" t="s">
        <v>97</v>
      </c>
      <c r="H8" s="114" t="s">
        <v>56</v>
      </c>
      <c r="I8" s="114" t="s">
        <v>322</v>
      </c>
      <c r="J8" s="114">
        <v>0.128</v>
      </c>
      <c r="K8" s="114" t="s">
        <v>425</v>
      </c>
      <c r="L8" s="114" t="b">
        <v>0</v>
      </c>
      <c r="M8" s="145">
        <v>1800</v>
      </c>
      <c r="N8" s="145">
        <v>11000</v>
      </c>
      <c r="O8" s="190">
        <v>3.1</v>
      </c>
      <c r="P8" s="190">
        <v>670</v>
      </c>
      <c r="Q8" s="190" t="s">
        <v>582</v>
      </c>
      <c r="R8" s="190" t="s">
        <v>582</v>
      </c>
      <c r="S8" s="190" t="s">
        <v>582</v>
      </c>
      <c r="T8" s="190" t="s">
        <v>582</v>
      </c>
      <c r="U8" s="114" t="b">
        <v>0</v>
      </c>
    </row>
    <row r="9" spans="1:21" x14ac:dyDescent="0.2">
      <c r="A9" s="114" t="s">
        <v>20</v>
      </c>
      <c r="B9" s="114" t="s">
        <v>306</v>
      </c>
      <c r="C9" s="114" t="s">
        <v>1302</v>
      </c>
      <c r="D9" s="144">
        <v>45201</v>
      </c>
      <c r="E9" s="114">
        <v>35</v>
      </c>
      <c r="F9" s="114" t="s">
        <v>49</v>
      </c>
      <c r="G9" s="114" t="s">
        <v>101</v>
      </c>
      <c r="H9" s="114" t="s">
        <v>87</v>
      </c>
      <c r="I9" s="114" t="s">
        <v>323</v>
      </c>
      <c r="J9" s="114">
        <v>0.11600000000000001</v>
      </c>
      <c r="K9" s="114" t="s">
        <v>425</v>
      </c>
      <c r="L9" s="114" t="b">
        <v>0</v>
      </c>
      <c r="M9" s="145" t="s">
        <v>582</v>
      </c>
      <c r="N9" s="145">
        <v>10000</v>
      </c>
      <c r="O9" s="190">
        <v>0</v>
      </c>
      <c r="P9" s="190">
        <v>3400</v>
      </c>
      <c r="Q9" s="190" t="s">
        <v>582</v>
      </c>
      <c r="R9" s="190" t="s">
        <v>582</v>
      </c>
      <c r="S9" s="190" t="s">
        <v>582</v>
      </c>
      <c r="T9" s="190" t="s">
        <v>582</v>
      </c>
      <c r="U9" s="114" t="b">
        <v>0</v>
      </c>
    </row>
    <row r="10" spans="1:21" x14ac:dyDescent="0.2">
      <c r="A10" s="114" t="s">
        <v>20</v>
      </c>
      <c r="B10" s="114" t="s">
        <v>306</v>
      </c>
      <c r="C10" s="114" t="s">
        <v>1302</v>
      </c>
      <c r="D10" s="144">
        <v>45201</v>
      </c>
      <c r="E10" s="114">
        <v>35</v>
      </c>
      <c r="F10" s="114" t="s">
        <v>49</v>
      </c>
      <c r="G10" s="114" t="s">
        <v>110</v>
      </c>
      <c r="H10" s="114" t="s">
        <v>56</v>
      </c>
      <c r="I10" s="114" t="s">
        <v>326</v>
      </c>
      <c r="J10" s="114">
        <v>0.14000000000000001</v>
      </c>
      <c r="K10" s="114" t="s">
        <v>425</v>
      </c>
      <c r="L10" s="114" t="b">
        <v>0</v>
      </c>
      <c r="M10" s="145">
        <v>600</v>
      </c>
      <c r="N10" s="145">
        <v>340000</v>
      </c>
      <c r="O10" s="190">
        <v>0</v>
      </c>
      <c r="P10" s="190">
        <v>0</v>
      </c>
      <c r="Q10" s="190" t="s">
        <v>582</v>
      </c>
      <c r="R10" s="190" t="s">
        <v>582</v>
      </c>
      <c r="S10" s="190" t="s">
        <v>582</v>
      </c>
      <c r="T10" s="190" t="s">
        <v>582</v>
      </c>
      <c r="U10" s="114" t="b">
        <v>0</v>
      </c>
    </row>
    <row r="11" spans="1:21" x14ac:dyDescent="0.2">
      <c r="A11" s="114" t="s">
        <v>20</v>
      </c>
      <c r="B11" s="114" t="s">
        <v>306</v>
      </c>
      <c r="C11" s="114" t="s">
        <v>1302</v>
      </c>
      <c r="D11" s="144">
        <v>45201</v>
      </c>
      <c r="E11" s="114">
        <v>35</v>
      </c>
      <c r="F11" s="114" t="s">
        <v>49</v>
      </c>
      <c r="G11" s="114" t="s">
        <v>114</v>
      </c>
      <c r="H11" s="114" t="s">
        <v>87</v>
      </c>
      <c r="I11" s="114" t="s">
        <v>327</v>
      </c>
      <c r="J11" s="114">
        <v>0.192</v>
      </c>
      <c r="K11" s="114" t="s">
        <v>425</v>
      </c>
      <c r="L11" s="114" t="b">
        <v>0</v>
      </c>
      <c r="M11" s="145" t="s">
        <v>582</v>
      </c>
      <c r="N11" s="145">
        <v>2400000</v>
      </c>
      <c r="O11" s="190" t="s">
        <v>582</v>
      </c>
      <c r="P11" s="190" t="s">
        <v>582</v>
      </c>
      <c r="Q11" s="190" t="s">
        <v>582</v>
      </c>
      <c r="R11" s="190" t="s">
        <v>582</v>
      </c>
      <c r="S11" s="190" t="s">
        <v>582</v>
      </c>
      <c r="T11" s="190" t="s">
        <v>582</v>
      </c>
      <c r="U11" s="114" t="b">
        <v>0</v>
      </c>
    </row>
    <row r="12" spans="1:21" x14ac:dyDescent="0.2">
      <c r="A12" s="114" t="s">
        <v>20</v>
      </c>
      <c r="B12" s="114" t="s">
        <v>306</v>
      </c>
      <c r="C12" s="114" t="s">
        <v>1302</v>
      </c>
      <c r="D12" s="144">
        <v>45201</v>
      </c>
      <c r="E12" s="114">
        <v>35</v>
      </c>
      <c r="F12" s="114" t="s">
        <v>49</v>
      </c>
      <c r="G12" s="114" t="s">
        <v>118</v>
      </c>
      <c r="H12" s="114" t="s">
        <v>56</v>
      </c>
      <c r="I12" s="114" t="s">
        <v>328</v>
      </c>
      <c r="J12" s="114">
        <v>0.14899999999999999</v>
      </c>
      <c r="K12" s="114" t="s">
        <v>425</v>
      </c>
      <c r="L12" s="114" t="b">
        <v>1</v>
      </c>
      <c r="M12" s="145">
        <v>720</v>
      </c>
      <c r="N12" s="145">
        <v>20000</v>
      </c>
      <c r="O12" s="190">
        <v>5.9</v>
      </c>
      <c r="P12" s="190">
        <v>95</v>
      </c>
      <c r="Q12" s="190">
        <v>2.0694444444444444E-4</v>
      </c>
      <c r="R12" s="190">
        <v>7.4499999999999998E-6</v>
      </c>
      <c r="S12" s="190">
        <v>2.5254237288135591E-2</v>
      </c>
      <c r="T12" s="190">
        <v>1.568421052631579E-3</v>
      </c>
      <c r="U12" s="114" t="b">
        <v>0</v>
      </c>
    </row>
    <row r="13" spans="1:21" x14ac:dyDescent="0.2">
      <c r="A13" s="114" t="s">
        <v>20</v>
      </c>
      <c r="B13" s="114" t="s">
        <v>306</v>
      </c>
      <c r="C13" s="114" t="s">
        <v>1302</v>
      </c>
      <c r="D13" s="144">
        <v>45201</v>
      </c>
      <c r="E13" s="114">
        <v>35</v>
      </c>
      <c r="F13" s="114" t="s">
        <v>49</v>
      </c>
      <c r="G13" s="114" t="s">
        <v>121</v>
      </c>
      <c r="H13" s="114" t="s">
        <v>87</v>
      </c>
      <c r="I13" s="114" t="s">
        <v>330</v>
      </c>
      <c r="J13" s="114">
        <v>0.96</v>
      </c>
      <c r="K13" s="114" t="s">
        <v>425</v>
      </c>
      <c r="L13" s="114" t="b">
        <v>0</v>
      </c>
      <c r="M13" s="145" t="s">
        <v>582</v>
      </c>
      <c r="N13" s="145">
        <v>22000</v>
      </c>
      <c r="O13" s="190">
        <v>0</v>
      </c>
      <c r="P13" s="190">
        <v>1500</v>
      </c>
      <c r="Q13" s="190" t="s">
        <v>582</v>
      </c>
      <c r="R13" s="190" t="s">
        <v>582</v>
      </c>
      <c r="S13" s="190" t="s">
        <v>582</v>
      </c>
      <c r="T13" s="190" t="s">
        <v>582</v>
      </c>
      <c r="U13" s="114" t="b">
        <v>0</v>
      </c>
    </row>
    <row r="14" spans="1:21" x14ac:dyDescent="0.2">
      <c r="A14" s="114" t="s">
        <v>20</v>
      </c>
      <c r="B14" s="114" t="s">
        <v>306</v>
      </c>
      <c r="C14" s="114" t="s">
        <v>1302</v>
      </c>
      <c r="D14" s="144">
        <v>45201</v>
      </c>
      <c r="E14" s="114">
        <v>35</v>
      </c>
      <c r="F14" s="114" t="s">
        <v>49</v>
      </c>
      <c r="G14" s="114" t="s">
        <v>2</v>
      </c>
      <c r="H14" s="114" t="s">
        <v>87</v>
      </c>
      <c r="I14" s="114" t="s">
        <v>331</v>
      </c>
      <c r="J14" s="114">
        <v>0.107</v>
      </c>
      <c r="K14" s="114" t="s">
        <v>425</v>
      </c>
      <c r="L14" s="114" t="b">
        <v>0</v>
      </c>
      <c r="M14" s="145" t="s">
        <v>582</v>
      </c>
      <c r="N14" s="145">
        <v>38000</v>
      </c>
      <c r="O14" s="190">
        <v>0</v>
      </c>
      <c r="P14" s="190">
        <v>25000</v>
      </c>
      <c r="Q14" s="190" t="s">
        <v>582</v>
      </c>
      <c r="R14" s="190" t="s">
        <v>582</v>
      </c>
      <c r="S14" s="190" t="s">
        <v>582</v>
      </c>
      <c r="T14" s="190" t="s">
        <v>582</v>
      </c>
      <c r="U14" s="114" t="b">
        <v>0</v>
      </c>
    </row>
    <row r="15" spans="1:21" x14ac:dyDescent="0.2">
      <c r="A15" s="114" t="s">
        <v>20</v>
      </c>
      <c r="B15" s="114" t="s">
        <v>306</v>
      </c>
      <c r="C15" s="114" t="s">
        <v>1302</v>
      </c>
      <c r="D15" s="144">
        <v>45201</v>
      </c>
      <c r="E15" s="114">
        <v>35</v>
      </c>
      <c r="F15" s="114" t="s">
        <v>49</v>
      </c>
      <c r="G15" s="114" t="s">
        <v>3</v>
      </c>
      <c r="H15" s="114" t="s">
        <v>56</v>
      </c>
      <c r="I15" s="114" t="s">
        <v>333</v>
      </c>
      <c r="J15" s="114">
        <v>0.12</v>
      </c>
      <c r="K15" s="114" t="s">
        <v>425</v>
      </c>
      <c r="L15" s="114" t="b">
        <v>0</v>
      </c>
      <c r="M15" s="145">
        <v>1500</v>
      </c>
      <c r="N15" s="145">
        <v>79000</v>
      </c>
      <c r="O15" s="190">
        <v>25</v>
      </c>
      <c r="P15" s="190">
        <v>79000</v>
      </c>
      <c r="Q15" s="190" t="s">
        <v>582</v>
      </c>
      <c r="R15" s="190" t="s">
        <v>582</v>
      </c>
      <c r="S15" s="190" t="s">
        <v>582</v>
      </c>
      <c r="T15" s="190" t="s">
        <v>582</v>
      </c>
      <c r="U15" s="114" t="b">
        <v>0</v>
      </c>
    </row>
    <row r="16" spans="1:21" x14ac:dyDescent="0.2">
      <c r="A16" s="114" t="s">
        <v>20</v>
      </c>
      <c r="B16" s="114" t="s">
        <v>306</v>
      </c>
      <c r="C16" s="114" t="s">
        <v>1302</v>
      </c>
      <c r="D16" s="144">
        <v>45201</v>
      </c>
      <c r="E16" s="114">
        <v>35</v>
      </c>
      <c r="F16" s="114" t="s">
        <v>49</v>
      </c>
      <c r="G16" s="114" t="s">
        <v>135</v>
      </c>
      <c r="H16" s="114" t="s">
        <v>56</v>
      </c>
      <c r="I16" s="114" t="s">
        <v>334</v>
      </c>
      <c r="J16" s="114">
        <v>0.1</v>
      </c>
      <c r="K16" s="114" t="s">
        <v>425</v>
      </c>
      <c r="L16" s="114" t="b">
        <v>0</v>
      </c>
      <c r="M16" s="145">
        <v>10000</v>
      </c>
      <c r="N16" s="145">
        <v>4600000</v>
      </c>
      <c r="O16" s="190">
        <v>55</v>
      </c>
      <c r="P16" s="190">
        <v>0</v>
      </c>
      <c r="Q16" s="190" t="s">
        <v>582</v>
      </c>
      <c r="R16" s="190" t="s">
        <v>582</v>
      </c>
      <c r="S16" s="190" t="s">
        <v>582</v>
      </c>
      <c r="T16" s="190" t="s">
        <v>582</v>
      </c>
      <c r="U16" s="114" t="b">
        <v>0</v>
      </c>
    </row>
    <row r="17" spans="1:21" x14ac:dyDescent="0.2">
      <c r="A17" s="114" t="s">
        <v>20</v>
      </c>
      <c r="B17" s="114" t="s">
        <v>306</v>
      </c>
      <c r="C17" s="114" t="s">
        <v>1302</v>
      </c>
      <c r="D17" s="144">
        <v>45201</v>
      </c>
      <c r="E17" s="114">
        <v>35</v>
      </c>
      <c r="F17" s="114" t="s">
        <v>49</v>
      </c>
      <c r="G17" s="114" t="s">
        <v>140</v>
      </c>
      <c r="H17" s="114" t="s">
        <v>87</v>
      </c>
      <c r="I17" s="114" t="s">
        <v>336</v>
      </c>
      <c r="J17" s="114">
        <v>0.188</v>
      </c>
      <c r="K17" s="114" t="s">
        <v>425</v>
      </c>
      <c r="L17" s="114" t="b">
        <v>0</v>
      </c>
      <c r="M17" s="145" t="s">
        <v>582</v>
      </c>
      <c r="N17" s="145">
        <v>43000</v>
      </c>
      <c r="O17" s="190">
        <v>25</v>
      </c>
      <c r="P17" s="190">
        <v>870</v>
      </c>
      <c r="Q17" s="190" t="s">
        <v>582</v>
      </c>
      <c r="R17" s="190" t="s">
        <v>582</v>
      </c>
      <c r="S17" s="190" t="s">
        <v>582</v>
      </c>
      <c r="T17" s="190" t="s">
        <v>582</v>
      </c>
      <c r="U17" s="114" t="b">
        <v>0</v>
      </c>
    </row>
    <row r="18" spans="1:21" x14ac:dyDescent="0.2">
      <c r="A18" s="114" t="s">
        <v>20</v>
      </c>
      <c r="B18" s="114" t="s">
        <v>306</v>
      </c>
      <c r="C18" s="114" t="s">
        <v>1302</v>
      </c>
      <c r="D18" s="144">
        <v>45201</v>
      </c>
      <c r="E18" s="114">
        <v>35</v>
      </c>
      <c r="F18" s="114" t="s">
        <v>49</v>
      </c>
      <c r="G18" s="114" t="s">
        <v>5</v>
      </c>
      <c r="H18" s="114" t="s">
        <v>87</v>
      </c>
      <c r="I18" s="114" t="s">
        <v>337</v>
      </c>
      <c r="J18" s="114">
        <v>0.126</v>
      </c>
      <c r="K18" s="114" t="s">
        <v>425</v>
      </c>
      <c r="L18" s="114" t="b">
        <v>0</v>
      </c>
      <c r="M18" s="145" t="s">
        <v>582</v>
      </c>
      <c r="N18" s="145">
        <v>25000</v>
      </c>
      <c r="O18" s="190">
        <v>0</v>
      </c>
      <c r="P18" s="190">
        <v>1800</v>
      </c>
      <c r="Q18" s="190" t="s">
        <v>582</v>
      </c>
      <c r="R18" s="190" t="s">
        <v>582</v>
      </c>
      <c r="S18" s="190" t="s">
        <v>582</v>
      </c>
      <c r="T18" s="190" t="s">
        <v>582</v>
      </c>
      <c r="U18" s="114" t="b">
        <v>0</v>
      </c>
    </row>
    <row r="19" spans="1:21" x14ac:dyDescent="0.2">
      <c r="A19" s="114" t="s">
        <v>20</v>
      </c>
      <c r="B19" s="114" t="s">
        <v>306</v>
      </c>
      <c r="C19" s="114" t="s">
        <v>1302</v>
      </c>
      <c r="D19" s="144">
        <v>45201</v>
      </c>
      <c r="E19" s="114">
        <v>35</v>
      </c>
      <c r="F19" s="114" t="s">
        <v>49</v>
      </c>
      <c r="G19" s="114" t="s">
        <v>147</v>
      </c>
      <c r="H19" s="114" t="s">
        <v>87</v>
      </c>
      <c r="I19" s="114" t="s">
        <v>338</v>
      </c>
      <c r="J19" s="114">
        <v>0.14899999999999999</v>
      </c>
      <c r="K19" s="114" t="s">
        <v>425</v>
      </c>
      <c r="L19" s="114" t="b">
        <v>0</v>
      </c>
      <c r="M19" s="145" t="s">
        <v>582</v>
      </c>
      <c r="N19" s="145">
        <v>250000</v>
      </c>
      <c r="O19" s="190">
        <v>0</v>
      </c>
      <c r="P19" s="190">
        <v>750</v>
      </c>
      <c r="Q19" s="190" t="s">
        <v>582</v>
      </c>
      <c r="R19" s="190" t="s">
        <v>582</v>
      </c>
      <c r="S19" s="190" t="s">
        <v>582</v>
      </c>
      <c r="T19" s="190" t="s">
        <v>582</v>
      </c>
      <c r="U19" s="114" t="b">
        <v>0</v>
      </c>
    </row>
    <row r="20" spans="1:21" x14ac:dyDescent="0.2">
      <c r="A20" s="114" t="s">
        <v>20</v>
      </c>
      <c r="B20" s="114" t="s">
        <v>306</v>
      </c>
      <c r="C20" s="114" t="s">
        <v>1302</v>
      </c>
      <c r="D20" s="144">
        <v>45201</v>
      </c>
      <c r="E20" s="114">
        <v>35</v>
      </c>
      <c r="F20" s="114" t="s">
        <v>49</v>
      </c>
      <c r="G20" s="114" t="s">
        <v>150</v>
      </c>
      <c r="H20" s="114" t="s">
        <v>56</v>
      </c>
      <c r="I20" s="114" t="s">
        <v>339</v>
      </c>
      <c r="J20" s="114">
        <v>0.43</v>
      </c>
      <c r="K20" s="114" t="s">
        <v>425</v>
      </c>
      <c r="L20" s="114" t="b">
        <v>0</v>
      </c>
      <c r="M20" s="145">
        <v>640000</v>
      </c>
      <c r="N20" s="145">
        <v>80000</v>
      </c>
      <c r="O20" s="190">
        <v>15000</v>
      </c>
      <c r="P20" s="190">
        <v>32000</v>
      </c>
      <c r="Q20" s="190" t="s">
        <v>582</v>
      </c>
      <c r="R20" s="190" t="s">
        <v>582</v>
      </c>
      <c r="S20" s="190" t="s">
        <v>582</v>
      </c>
      <c r="T20" s="190" t="s">
        <v>582</v>
      </c>
      <c r="U20" s="114" t="b">
        <v>0</v>
      </c>
    </row>
    <row r="21" spans="1:21" x14ac:dyDescent="0.2">
      <c r="A21" s="114" t="s">
        <v>20</v>
      </c>
      <c r="B21" s="114" t="s">
        <v>306</v>
      </c>
      <c r="C21" s="114" t="s">
        <v>1302</v>
      </c>
      <c r="D21" s="144">
        <v>45201</v>
      </c>
      <c r="E21" s="114">
        <v>35</v>
      </c>
      <c r="F21" s="114" t="s">
        <v>49</v>
      </c>
      <c r="G21" s="114" t="s">
        <v>154</v>
      </c>
      <c r="H21" s="114" t="s">
        <v>56</v>
      </c>
      <c r="I21" s="114" t="s">
        <v>337</v>
      </c>
      <c r="J21" s="114">
        <v>0.126</v>
      </c>
      <c r="K21" s="114" t="s">
        <v>425</v>
      </c>
      <c r="L21" s="114" t="b">
        <v>0</v>
      </c>
      <c r="M21" s="145">
        <v>28</v>
      </c>
      <c r="N21" s="145">
        <v>2200</v>
      </c>
      <c r="O21" s="190">
        <v>1.5</v>
      </c>
      <c r="P21" s="190">
        <v>2900</v>
      </c>
      <c r="Q21" s="190" t="s">
        <v>582</v>
      </c>
      <c r="R21" s="190" t="s">
        <v>582</v>
      </c>
      <c r="S21" s="190" t="s">
        <v>582</v>
      </c>
      <c r="T21" s="190" t="s">
        <v>582</v>
      </c>
      <c r="U21" s="114" t="b">
        <v>0</v>
      </c>
    </row>
    <row r="22" spans="1:21" x14ac:dyDescent="0.2">
      <c r="A22" s="114" t="s">
        <v>20</v>
      </c>
      <c r="B22" s="114" t="s">
        <v>306</v>
      </c>
      <c r="C22" s="114" t="s">
        <v>1302</v>
      </c>
      <c r="D22" s="144">
        <v>45201</v>
      </c>
      <c r="E22" s="114">
        <v>35</v>
      </c>
      <c r="F22" s="114" t="s">
        <v>49</v>
      </c>
      <c r="G22" s="114" t="s">
        <v>158</v>
      </c>
      <c r="H22" s="114" t="s">
        <v>56</v>
      </c>
      <c r="I22" s="114" t="s">
        <v>341</v>
      </c>
      <c r="J22" s="114">
        <v>8.1900000000000001E-2</v>
      </c>
      <c r="K22" s="114" t="s">
        <v>425</v>
      </c>
      <c r="L22" s="114" t="b">
        <v>0</v>
      </c>
      <c r="M22" s="145">
        <v>630</v>
      </c>
      <c r="N22" s="145">
        <v>1700</v>
      </c>
      <c r="O22" s="190">
        <v>18</v>
      </c>
      <c r="P22" s="190">
        <v>1100</v>
      </c>
      <c r="Q22" s="190" t="s">
        <v>582</v>
      </c>
      <c r="R22" s="190" t="s">
        <v>582</v>
      </c>
      <c r="S22" s="190" t="s">
        <v>582</v>
      </c>
      <c r="T22" s="190" t="s">
        <v>582</v>
      </c>
      <c r="U22" s="114" t="b">
        <v>0</v>
      </c>
    </row>
    <row r="23" spans="1:21" x14ac:dyDescent="0.2">
      <c r="A23" s="114" t="s">
        <v>20</v>
      </c>
      <c r="B23" s="114" t="s">
        <v>306</v>
      </c>
      <c r="C23" s="114" t="s">
        <v>1302</v>
      </c>
      <c r="D23" s="144">
        <v>45201</v>
      </c>
      <c r="E23" s="114">
        <v>35</v>
      </c>
      <c r="F23" s="114" t="s">
        <v>49</v>
      </c>
      <c r="G23" s="114" t="s">
        <v>6</v>
      </c>
      <c r="H23" s="114" t="s">
        <v>56</v>
      </c>
      <c r="I23" s="114" t="s">
        <v>342</v>
      </c>
      <c r="J23" s="114">
        <v>0.13700000000000001</v>
      </c>
      <c r="K23" s="114" t="s">
        <v>425</v>
      </c>
      <c r="L23" s="114" t="b">
        <v>0</v>
      </c>
      <c r="M23" s="145">
        <v>4500</v>
      </c>
      <c r="N23" s="145">
        <v>110000</v>
      </c>
      <c r="O23" s="190">
        <v>31</v>
      </c>
      <c r="P23" s="190">
        <v>27000</v>
      </c>
      <c r="Q23" s="190" t="s">
        <v>582</v>
      </c>
      <c r="R23" s="190" t="s">
        <v>582</v>
      </c>
      <c r="S23" s="190" t="s">
        <v>582</v>
      </c>
      <c r="T23" s="190" t="s">
        <v>582</v>
      </c>
      <c r="U23" s="114" t="b">
        <v>0</v>
      </c>
    </row>
    <row r="24" spans="1:21" x14ac:dyDescent="0.2">
      <c r="A24" s="114" t="s">
        <v>20</v>
      </c>
      <c r="B24" s="114" t="s">
        <v>306</v>
      </c>
      <c r="C24" s="114" t="s">
        <v>1302</v>
      </c>
      <c r="D24" s="144">
        <v>45201</v>
      </c>
      <c r="E24" s="114">
        <v>35</v>
      </c>
      <c r="F24" s="114" t="s">
        <v>49</v>
      </c>
      <c r="G24" s="114" t="s">
        <v>164</v>
      </c>
      <c r="H24" s="114" t="s">
        <v>56</v>
      </c>
      <c r="I24" s="114" t="s">
        <v>343</v>
      </c>
      <c r="J24" s="114">
        <v>0.10100000000000001</v>
      </c>
      <c r="K24" s="114" t="s">
        <v>425</v>
      </c>
      <c r="L24" s="114" t="b">
        <v>0</v>
      </c>
      <c r="M24" s="145">
        <v>62000</v>
      </c>
      <c r="N24" s="145">
        <v>730000</v>
      </c>
      <c r="O24" s="190">
        <v>3200</v>
      </c>
      <c r="P24" s="190">
        <v>890000</v>
      </c>
      <c r="Q24" s="190" t="s">
        <v>582</v>
      </c>
      <c r="R24" s="190" t="s">
        <v>582</v>
      </c>
      <c r="S24" s="190" t="s">
        <v>582</v>
      </c>
      <c r="T24" s="190" t="s">
        <v>582</v>
      </c>
      <c r="U24" s="114" t="b">
        <v>0</v>
      </c>
    </row>
    <row r="25" spans="1:21" x14ac:dyDescent="0.2">
      <c r="A25" s="114" t="s">
        <v>20</v>
      </c>
      <c r="B25" s="114" t="s">
        <v>306</v>
      </c>
      <c r="C25" s="114" t="s">
        <v>1302</v>
      </c>
      <c r="D25" s="144">
        <v>45201</v>
      </c>
      <c r="E25" s="114">
        <v>35</v>
      </c>
      <c r="F25" s="114" t="s">
        <v>49</v>
      </c>
      <c r="G25" s="114" t="s">
        <v>7</v>
      </c>
      <c r="H25" s="114" t="s">
        <v>56</v>
      </c>
      <c r="I25" s="114" t="s">
        <v>344</v>
      </c>
      <c r="J25" s="114">
        <v>9.1700000000000004E-2</v>
      </c>
      <c r="K25" s="114" t="s">
        <v>425</v>
      </c>
      <c r="L25" s="114" t="b">
        <v>0</v>
      </c>
      <c r="M25" s="145">
        <v>500</v>
      </c>
      <c r="N25" s="145">
        <v>720</v>
      </c>
      <c r="O25" s="205">
        <v>50</v>
      </c>
      <c r="P25" s="205">
        <v>1800</v>
      </c>
      <c r="Q25" s="190" t="s">
        <v>582</v>
      </c>
      <c r="R25" s="190" t="s">
        <v>582</v>
      </c>
      <c r="S25" s="190" t="s">
        <v>582</v>
      </c>
      <c r="T25" s="190" t="s">
        <v>582</v>
      </c>
      <c r="U25" s="114" t="b">
        <v>0</v>
      </c>
    </row>
    <row r="26" spans="1:21" x14ac:dyDescent="0.2">
      <c r="A26" s="114" t="s">
        <v>20</v>
      </c>
      <c r="B26" s="114" t="s">
        <v>306</v>
      </c>
      <c r="C26" s="114" t="s">
        <v>1302</v>
      </c>
      <c r="D26" s="144">
        <v>45201</v>
      </c>
      <c r="E26" s="114">
        <v>35</v>
      </c>
      <c r="F26" s="114" t="s">
        <v>49</v>
      </c>
      <c r="G26" s="114" t="s">
        <v>172</v>
      </c>
      <c r="H26" s="114" t="s">
        <v>87</v>
      </c>
      <c r="I26" s="114" t="s">
        <v>347</v>
      </c>
      <c r="J26" s="114">
        <v>0.105</v>
      </c>
      <c r="K26" s="114" t="s">
        <v>425</v>
      </c>
      <c r="L26" s="114" t="b">
        <v>0</v>
      </c>
      <c r="M26" s="145" t="s">
        <v>582</v>
      </c>
      <c r="N26" s="145">
        <v>55000</v>
      </c>
      <c r="O26" s="190">
        <v>0</v>
      </c>
      <c r="P26" s="190">
        <v>9100</v>
      </c>
      <c r="Q26" s="190" t="s">
        <v>582</v>
      </c>
      <c r="R26" s="190" t="s">
        <v>582</v>
      </c>
      <c r="S26" s="190" t="s">
        <v>582</v>
      </c>
      <c r="T26" s="190" t="s">
        <v>582</v>
      </c>
      <c r="U26" s="114" t="b">
        <v>0</v>
      </c>
    </row>
    <row r="27" spans="1:21" x14ac:dyDescent="0.2">
      <c r="A27" s="114" t="s">
        <v>20</v>
      </c>
      <c r="B27" s="114" t="s">
        <v>306</v>
      </c>
      <c r="C27" s="114" t="s">
        <v>1302</v>
      </c>
      <c r="D27" s="144">
        <v>45201</v>
      </c>
      <c r="E27" s="114">
        <v>35</v>
      </c>
      <c r="F27" s="114" t="s">
        <v>49</v>
      </c>
      <c r="G27" s="114" t="s">
        <v>9</v>
      </c>
      <c r="H27" s="114" t="s">
        <v>56</v>
      </c>
      <c r="I27" s="114" t="s">
        <v>348</v>
      </c>
      <c r="J27" s="114">
        <v>0.82799999999999996</v>
      </c>
      <c r="K27" s="114" t="s">
        <v>425</v>
      </c>
      <c r="L27" s="114" t="b">
        <v>1</v>
      </c>
      <c r="M27" s="145">
        <v>34000</v>
      </c>
      <c r="N27" s="145">
        <v>5600</v>
      </c>
      <c r="O27" s="190">
        <v>130</v>
      </c>
      <c r="P27" s="190">
        <v>470</v>
      </c>
      <c r="Q27" s="190">
        <v>2.4352941176470587E-5</v>
      </c>
      <c r="R27" s="190">
        <v>1.4785714285714285E-4</v>
      </c>
      <c r="S27" s="190">
        <v>6.3692307692307685E-3</v>
      </c>
      <c r="T27" s="190">
        <v>1.7617021276595743E-3</v>
      </c>
      <c r="U27" s="114" t="b">
        <v>0</v>
      </c>
    </row>
    <row r="28" spans="1:21" x14ac:dyDescent="0.2">
      <c r="A28" s="114" t="s">
        <v>20</v>
      </c>
      <c r="B28" s="114" t="s">
        <v>306</v>
      </c>
      <c r="C28" s="114" t="s">
        <v>1302</v>
      </c>
      <c r="D28" s="144">
        <v>45201</v>
      </c>
      <c r="E28" s="114">
        <v>35</v>
      </c>
      <c r="F28" s="114" t="s">
        <v>49</v>
      </c>
      <c r="G28" s="114" t="s">
        <v>11</v>
      </c>
      <c r="H28" s="114" t="s">
        <v>87</v>
      </c>
      <c r="I28" s="114" t="s">
        <v>351</v>
      </c>
      <c r="J28" s="114">
        <v>0.27800000000000002</v>
      </c>
      <c r="K28" s="114" t="s">
        <v>425</v>
      </c>
      <c r="L28" s="114" t="b">
        <v>0</v>
      </c>
      <c r="M28" s="145" t="s">
        <v>582</v>
      </c>
      <c r="N28" s="145">
        <v>220000</v>
      </c>
      <c r="O28" s="190">
        <v>0</v>
      </c>
      <c r="P28" s="190">
        <v>150000</v>
      </c>
      <c r="Q28" s="190" t="s">
        <v>582</v>
      </c>
      <c r="R28" s="190" t="s">
        <v>582</v>
      </c>
      <c r="S28" s="190" t="s">
        <v>582</v>
      </c>
      <c r="T28" s="190" t="s">
        <v>582</v>
      </c>
      <c r="U28" s="114" t="b">
        <v>0</v>
      </c>
    </row>
    <row r="29" spans="1:21" x14ac:dyDescent="0.2">
      <c r="A29" s="114" t="s">
        <v>20</v>
      </c>
      <c r="B29" s="114" t="s">
        <v>306</v>
      </c>
      <c r="C29" s="114" t="s">
        <v>1302</v>
      </c>
      <c r="D29" s="144">
        <v>45201</v>
      </c>
      <c r="E29" s="114">
        <v>35</v>
      </c>
      <c r="F29" s="114" t="s">
        <v>49</v>
      </c>
      <c r="G29" s="114" t="s">
        <v>176</v>
      </c>
      <c r="H29" s="114" t="s">
        <v>87</v>
      </c>
      <c r="I29" s="114" t="s">
        <v>338</v>
      </c>
      <c r="J29" s="114">
        <v>0.14899999999999999</v>
      </c>
      <c r="K29" s="114" t="s">
        <v>425</v>
      </c>
      <c r="L29" s="114" t="b">
        <v>0</v>
      </c>
      <c r="M29" s="145" t="s">
        <v>582</v>
      </c>
      <c r="N29" s="145">
        <v>1100000</v>
      </c>
      <c r="O29" s="190">
        <v>0</v>
      </c>
      <c r="P29" s="190">
        <v>53000</v>
      </c>
      <c r="Q29" s="190" t="s">
        <v>582</v>
      </c>
      <c r="R29" s="190" t="s">
        <v>582</v>
      </c>
      <c r="S29" s="190" t="s">
        <v>582</v>
      </c>
      <c r="T29" s="190" t="s">
        <v>582</v>
      </c>
      <c r="U29" s="114" t="b">
        <v>0</v>
      </c>
    </row>
    <row r="30" spans="1:21" x14ac:dyDescent="0.2">
      <c r="A30" s="114" t="s">
        <v>20</v>
      </c>
      <c r="B30" s="114" t="s">
        <v>306</v>
      </c>
      <c r="C30" s="114" t="s">
        <v>1302</v>
      </c>
      <c r="D30" s="144">
        <v>45201</v>
      </c>
      <c r="E30" s="114">
        <v>35</v>
      </c>
      <c r="F30" s="114" t="s">
        <v>49</v>
      </c>
      <c r="G30" s="114" t="s">
        <v>180</v>
      </c>
      <c r="H30" s="114" t="s">
        <v>56</v>
      </c>
      <c r="I30" s="114" t="s">
        <v>353</v>
      </c>
      <c r="J30" s="114">
        <v>0.158</v>
      </c>
      <c r="K30" s="114" t="s">
        <v>425</v>
      </c>
      <c r="L30" s="114" t="b">
        <v>0</v>
      </c>
      <c r="M30" s="145">
        <v>1000</v>
      </c>
      <c r="N30" s="145">
        <v>49</v>
      </c>
      <c r="O30" s="190">
        <v>44</v>
      </c>
      <c r="P30" s="190">
        <v>50</v>
      </c>
      <c r="Q30" s="190" t="s">
        <v>582</v>
      </c>
      <c r="R30" s="190" t="s">
        <v>582</v>
      </c>
      <c r="S30" s="190" t="s">
        <v>582</v>
      </c>
      <c r="T30" s="190" t="s">
        <v>582</v>
      </c>
      <c r="U30" s="114" t="b">
        <v>0</v>
      </c>
    </row>
    <row r="31" spans="1:21" x14ac:dyDescent="0.2">
      <c r="A31" s="114" t="s">
        <v>20</v>
      </c>
      <c r="B31" s="114" t="s">
        <v>306</v>
      </c>
      <c r="C31" s="114" t="s">
        <v>1302</v>
      </c>
      <c r="D31" s="144">
        <v>45201</v>
      </c>
      <c r="E31" s="114">
        <v>35</v>
      </c>
      <c r="F31" s="114" t="s">
        <v>49</v>
      </c>
      <c r="G31" s="114" t="s">
        <v>184</v>
      </c>
      <c r="H31" s="114" t="s">
        <v>185</v>
      </c>
      <c r="I31" s="114" t="s">
        <v>355</v>
      </c>
      <c r="J31" s="114">
        <v>0.19</v>
      </c>
      <c r="K31" s="114" t="s">
        <v>425</v>
      </c>
      <c r="L31" s="114" t="b">
        <v>0</v>
      </c>
      <c r="M31" s="145" t="s">
        <v>582</v>
      </c>
      <c r="N31" s="145" t="s">
        <v>582</v>
      </c>
      <c r="O31" s="190">
        <v>13</v>
      </c>
      <c r="P31" s="190">
        <v>39</v>
      </c>
      <c r="Q31" s="190" t="s">
        <v>582</v>
      </c>
      <c r="R31" s="190" t="s">
        <v>582</v>
      </c>
      <c r="S31" s="190" t="s">
        <v>582</v>
      </c>
      <c r="T31" s="190" t="s">
        <v>582</v>
      </c>
      <c r="U31" s="114" t="b">
        <v>0</v>
      </c>
    </row>
    <row r="32" spans="1:21" x14ac:dyDescent="0.2">
      <c r="A32" s="114" t="s">
        <v>20</v>
      </c>
      <c r="B32" s="114" t="s">
        <v>306</v>
      </c>
      <c r="C32" s="114" t="s">
        <v>1302</v>
      </c>
      <c r="D32" s="144">
        <v>45201</v>
      </c>
      <c r="E32" s="114">
        <v>35</v>
      </c>
      <c r="F32" s="114" t="s">
        <v>49</v>
      </c>
      <c r="G32" s="114" t="s">
        <v>188</v>
      </c>
      <c r="H32" s="114" t="s">
        <v>87</v>
      </c>
      <c r="I32" s="114" t="s">
        <v>356</v>
      </c>
      <c r="J32" s="114">
        <v>0.16</v>
      </c>
      <c r="K32" s="114" t="s">
        <v>425</v>
      </c>
      <c r="L32" s="114" t="b">
        <v>0</v>
      </c>
      <c r="M32" s="145" t="s">
        <v>582</v>
      </c>
      <c r="N32" s="145">
        <v>160000</v>
      </c>
      <c r="O32" s="190">
        <v>0</v>
      </c>
      <c r="P32" s="190">
        <v>0</v>
      </c>
      <c r="Q32" s="190" t="s">
        <v>582</v>
      </c>
      <c r="R32" s="190" t="s">
        <v>582</v>
      </c>
      <c r="S32" s="190" t="s">
        <v>582</v>
      </c>
      <c r="T32" s="190" t="s">
        <v>582</v>
      </c>
      <c r="U32" s="114" t="b">
        <v>0</v>
      </c>
    </row>
    <row r="33" spans="1:21" x14ac:dyDescent="0.2">
      <c r="A33" s="114" t="s">
        <v>20</v>
      </c>
      <c r="B33" s="114" t="s">
        <v>306</v>
      </c>
      <c r="C33" s="114" t="s">
        <v>1302</v>
      </c>
      <c r="D33" s="144">
        <v>45201</v>
      </c>
      <c r="E33" s="114">
        <v>35</v>
      </c>
      <c r="F33" s="114" t="s">
        <v>49</v>
      </c>
      <c r="G33" s="114" t="s">
        <v>191</v>
      </c>
      <c r="H33" s="114" t="s">
        <v>87</v>
      </c>
      <c r="I33" s="114" t="s">
        <v>357</v>
      </c>
      <c r="J33" s="114">
        <v>0.32200000000000001</v>
      </c>
      <c r="K33" s="114" t="s">
        <v>425</v>
      </c>
      <c r="L33" s="114" t="b">
        <v>0</v>
      </c>
      <c r="M33" s="145" t="s">
        <v>582</v>
      </c>
      <c r="N33" s="145">
        <v>5500</v>
      </c>
      <c r="O33" s="190">
        <v>0</v>
      </c>
      <c r="P33" s="190">
        <v>2400</v>
      </c>
      <c r="Q33" s="190" t="s">
        <v>582</v>
      </c>
      <c r="R33" s="190" t="s">
        <v>582</v>
      </c>
      <c r="S33" s="190" t="s">
        <v>582</v>
      </c>
      <c r="T33" s="190" t="s">
        <v>582</v>
      </c>
      <c r="U33" s="114" t="b">
        <v>0</v>
      </c>
    </row>
    <row r="34" spans="1:21" x14ac:dyDescent="0.2">
      <c r="A34" s="114" t="s">
        <v>20</v>
      </c>
      <c r="B34" s="114" t="s">
        <v>306</v>
      </c>
      <c r="C34" s="114" t="s">
        <v>1302</v>
      </c>
      <c r="D34" s="144">
        <v>45201</v>
      </c>
      <c r="E34" s="114">
        <v>35</v>
      </c>
      <c r="F34" s="114" t="s">
        <v>49</v>
      </c>
      <c r="G34" s="114" t="s">
        <v>1</v>
      </c>
      <c r="H34" s="114" t="s">
        <v>87</v>
      </c>
      <c r="I34" s="114" t="s">
        <v>359</v>
      </c>
      <c r="J34" s="114">
        <v>0.104</v>
      </c>
      <c r="K34" s="114" t="s">
        <v>425</v>
      </c>
      <c r="L34" s="114" t="b">
        <v>0</v>
      </c>
      <c r="M34" s="145" t="s">
        <v>582</v>
      </c>
      <c r="N34" s="145">
        <v>9200</v>
      </c>
      <c r="O34" s="190">
        <v>0</v>
      </c>
      <c r="P34" s="190">
        <v>1700</v>
      </c>
      <c r="Q34" s="190" t="s">
        <v>582</v>
      </c>
      <c r="R34" s="190" t="s">
        <v>582</v>
      </c>
      <c r="S34" s="190" t="s">
        <v>582</v>
      </c>
      <c r="T34" s="190" t="s">
        <v>582</v>
      </c>
      <c r="U34" s="114" t="b">
        <v>0</v>
      </c>
    </row>
    <row r="35" spans="1:21" x14ac:dyDescent="0.2">
      <c r="A35" s="114" t="s">
        <v>20</v>
      </c>
      <c r="B35" s="114" t="s">
        <v>306</v>
      </c>
      <c r="C35" s="114" t="s">
        <v>1302</v>
      </c>
      <c r="D35" s="144">
        <v>45201</v>
      </c>
      <c r="E35" s="114">
        <v>35</v>
      </c>
      <c r="F35" s="114" t="s">
        <v>49</v>
      </c>
      <c r="G35" s="114" t="s">
        <v>196</v>
      </c>
      <c r="H35" s="114" t="s">
        <v>56</v>
      </c>
      <c r="I35" s="114" t="s">
        <v>361</v>
      </c>
      <c r="J35" s="114">
        <v>0.23400000000000001</v>
      </c>
      <c r="K35" s="114" t="s">
        <v>425</v>
      </c>
      <c r="L35" s="114" t="b">
        <v>0</v>
      </c>
      <c r="M35" s="145">
        <v>1300</v>
      </c>
      <c r="N35" s="145">
        <v>17000</v>
      </c>
      <c r="O35" s="190">
        <v>3.3</v>
      </c>
      <c r="P35" s="190">
        <v>270</v>
      </c>
      <c r="Q35" s="190" t="s">
        <v>582</v>
      </c>
      <c r="R35" s="190" t="s">
        <v>582</v>
      </c>
      <c r="S35" s="190" t="s">
        <v>582</v>
      </c>
      <c r="T35" s="190" t="s">
        <v>582</v>
      </c>
      <c r="U35" s="114" t="b">
        <v>0</v>
      </c>
    </row>
    <row r="36" spans="1:21" x14ac:dyDescent="0.2">
      <c r="A36" s="114" t="s">
        <v>20</v>
      </c>
      <c r="B36" s="114" t="s">
        <v>306</v>
      </c>
      <c r="C36" s="114" t="s">
        <v>1302</v>
      </c>
      <c r="D36" s="144">
        <v>45201</v>
      </c>
      <c r="E36" s="114">
        <v>35</v>
      </c>
      <c r="F36" s="114" t="s">
        <v>49</v>
      </c>
      <c r="G36" s="114" t="s">
        <v>200</v>
      </c>
      <c r="H36" s="114" t="s">
        <v>87</v>
      </c>
      <c r="I36" s="114" t="s">
        <v>363</v>
      </c>
      <c r="J36" s="114">
        <v>0.17399999999999999</v>
      </c>
      <c r="K36" s="114" t="s">
        <v>425</v>
      </c>
      <c r="L36" s="114" t="b">
        <v>0</v>
      </c>
      <c r="M36" s="145" t="s">
        <v>582</v>
      </c>
      <c r="N36" s="145">
        <v>23000</v>
      </c>
      <c r="O36" s="190">
        <v>0</v>
      </c>
      <c r="P36" s="190">
        <v>3300</v>
      </c>
      <c r="Q36" s="190" t="s">
        <v>582</v>
      </c>
      <c r="R36" s="190" t="s">
        <v>582</v>
      </c>
      <c r="S36" s="190" t="s">
        <v>582</v>
      </c>
      <c r="T36" s="190" t="s">
        <v>582</v>
      </c>
      <c r="U36" s="114" t="b">
        <v>0</v>
      </c>
    </row>
    <row r="37" spans="1:21" x14ac:dyDescent="0.2">
      <c r="A37" s="114" t="s">
        <v>20</v>
      </c>
      <c r="B37" s="114" t="s">
        <v>306</v>
      </c>
      <c r="C37" s="114" t="s">
        <v>1302</v>
      </c>
      <c r="D37" s="144">
        <v>45201</v>
      </c>
      <c r="E37" s="114">
        <v>35</v>
      </c>
      <c r="F37" s="114" t="s">
        <v>49</v>
      </c>
      <c r="G37" s="114" t="s">
        <v>4</v>
      </c>
      <c r="H37" s="114" t="s">
        <v>87</v>
      </c>
      <c r="I37" s="114" t="s">
        <v>365</v>
      </c>
      <c r="J37" s="114">
        <v>1.9E-2</v>
      </c>
      <c r="K37" s="114" t="s">
        <v>425</v>
      </c>
      <c r="L37" s="114" t="b">
        <v>0</v>
      </c>
      <c r="M37" s="145" t="s">
        <v>582</v>
      </c>
      <c r="N37" s="145">
        <v>54000</v>
      </c>
      <c r="O37" s="190">
        <v>0</v>
      </c>
      <c r="P37" s="190">
        <v>0</v>
      </c>
      <c r="Q37" s="190" t="s">
        <v>582</v>
      </c>
      <c r="R37" s="190" t="s">
        <v>582</v>
      </c>
      <c r="S37" s="190" t="s">
        <v>582</v>
      </c>
      <c r="T37" s="190" t="s">
        <v>582</v>
      </c>
      <c r="U37" s="114" t="b">
        <v>0</v>
      </c>
    </row>
    <row r="38" spans="1:21" x14ac:dyDescent="0.2">
      <c r="A38" s="114" t="s">
        <v>20</v>
      </c>
      <c r="B38" s="114" t="s">
        <v>306</v>
      </c>
      <c r="C38" s="114" t="s">
        <v>1302</v>
      </c>
      <c r="D38" s="144">
        <v>45201</v>
      </c>
      <c r="E38" s="114">
        <v>35</v>
      </c>
      <c r="F38" s="114" t="s">
        <v>49</v>
      </c>
      <c r="G38" s="114" t="s">
        <v>223</v>
      </c>
      <c r="H38" s="114" t="s">
        <v>87</v>
      </c>
      <c r="I38" s="114" t="s">
        <v>365</v>
      </c>
      <c r="J38" s="114">
        <v>1.9E-2</v>
      </c>
      <c r="K38" s="114" t="s">
        <v>425</v>
      </c>
      <c r="L38" s="114" t="b">
        <v>0</v>
      </c>
      <c r="M38" s="145" t="s">
        <v>582</v>
      </c>
      <c r="N38" s="145">
        <v>130000</v>
      </c>
      <c r="O38" s="190">
        <v>0</v>
      </c>
      <c r="P38" s="190">
        <v>0</v>
      </c>
      <c r="Q38" s="190" t="s">
        <v>582</v>
      </c>
      <c r="R38" s="190" t="s">
        <v>582</v>
      </c>
      <c r="S38" s="190" t="s">
        <v>582</v>
      </c>
      <c r="T38" s="190" t="s">
        <v>582</v>
      </c>
      <c r="U38" s="114" t="b">
        <v>0</v>
      </c>
    </row>
    <row r="39" spans="1:21" x14ac:dyDescent="0.2">
      <c r="A39" s="114" t="s">
        <v>20</v>
      </c>
      <c r="B39" s="114" t="s">
        <v>306</v>
      </c>
      <c r="C39" s="114" t="s">
        <v>1302</v>
      </c>
      <c r="D39" s="144">
        <v>45201</v>
      </c>
      <c r="E39" s="114">
        <v>35</v>
      </c>
      <c r="F39" s="114" t="s">
        <v>49</v>
      </c>
      <c r="G39" s="114" t="s">
        <v>231</v>
      </c>
      <c r="H39" s="114" t="s">
        <v>56</v>
      </c>
      <c r="I39" s="114" t="s">
        <v>370</v>
      </c>
      <c r="J39" s="114">
        <v>2.0299999999999999E-2</v>
      </c>
      <c r="K39" s="114" t="s">
        <v>425</v>
      </c>
      <c r="L39" s="114" t="b">
        <v>0</v>
      </c>
      <c r="M39" s="145">
        <v>280</v>
      </c>
      <c r="N39" s="145" t="s">
        <v>582</v>
      </c>
      <c r="O39" s="190" t="s">
        <v>582</v>
      </c>
      <c r="P39" s="190" t="s">
        <v>582</v>
      </c>
      <c r="Q39" s="190" t="s">
        <v>582</v>
      </c>
      <c r="R39" s="190" t="s">
        <v>582</v>
      </c>
      <c r="S39" s="190" t="s">
        <v>582</v>
      </c>
      <c r="T39" s="190" t="s">
        <v>582</v>
      </c>
      <c r="U39" s="114" t="b">
        <v>0</v>
      </c>
    </row>
    <row r="40" spans="1:21" x14ac:dyDescent="0.2">
      <c r="A40" s="114" t="s">
        <v>20</v>
      </c>
      <c r="B40" s="114" t="s">
        <v>306</v>
      </c>
      <c r="C40" s="114" t="s">
        <v>1302</v>
      </c>
      <c r="D40" s="144">
        <v>45201</v>
      </c>
      <c r="E40" s="114">
        <v>35</v>
      </c>
      <c r="F40" s="114" t="s">
        <v>49</v>
      </c>
      <c r="G40" s="114" t="s">
        <v>234</v>
      </c>
      <c r="H40" s="114" t="s">
        <v>205</v>
      </c>
      <c r="I40" s="114" t="s">
        <v>371</v>
      </c>
      <c r="J40" s="114">
        <v>1.84E-2</v>
      </c>
      <c r="K40" s="114" t="s">
        <v>425</v>
      </c>
      <c r="L40" s="114" t="b">
        <v>0</v>
      </c>
      <c r="M40" s="145">
        <v>0</v>
      </c>
      <c r="N40" s="145">
        <v>0</v>
      </c>
      <c r="O40" s="190" t="s">
        <v>582</v>
      </c>
      <c r="P40" s="190" t="s">
        <v>582</v>
      </c>
      <c r="Q40" s="190" t="s">
        <v>582</v>
      </c>
      <c r="R40" s="190" t="s">
        <v>582</v>
      </c>
      <c r="S40" s="190" t="s">
        <v>582</v>
      </c>
      <c r="T40" s="190" t="s">
        <v>582</v>
      </c>
      <c r="U40" s="114" t="b">
        <v>0</v>
      </c>
    </row>
    <row r="41" spans="1:21" x14ac:dyDescent="0.2">
      <c r="A41" s="114" t="s">
        <v>20</v>
      </c>
      <c r="B41" s="114" t="s">
        <v>306</v>
      </c>
      <c r="C41" s="114" t="s">
        <v>1302</v>
      </c>
      <c r="D41" s="144">
        <v>45201</v>
      </c>
      <c r="E41" s="114">
        <v>35</v>
      </c>
      <c r="F41" s="114" t="s">
        <v>49</v>
      </c>
      <c r="G41" s="114" t="s">
        <v>238</v>
      </c>
      <c r="H41" s="114" t="s">
        <v>205</v>
      </c>
      <c r="I41" s="114" t="s">
        <v>372</v>
      </c>
      <c r="J41" s="114">
        <v>1.6799999999999999E-2</v>
      </c>
      <c r="K41" s="114" t="s">
        <v>425</v>
      </c>
      <c r="L41" s="114" t="b">
        <v>0</v>
      </c>
      <c r="M41" s="145">
        <v>0</v>
      </c>
      <c r="N41" s="145" t="s">
        <v>582</v>
      </c>
      <c r="O41" s="190" t="s">
        <v>582</v>
      </c>
      <c r="P41" s="190" t="s">
        <v>582</v>
      </c>
      <c r="Q41" s="190" t="s">
        <v>582</v>
      </c>
      <c r="R41" s="190" t="s">
        <v>582</v>
      </c>
      <c r="S41" s="190" t="s">
        <v>582</v>
      </c>
      <c r="T41" s="190" t="s">
        <v>582</v>
      </c>
      <c r="U41" s="114" t="b">
        <v>0</v>
      </c>
    </row>
    <row r="42" spans="1:21" x14ac:dyDescent="0.2">
      <c r="A42" s="114" t="s">
        <v>20</v>
      </c>
      <c r="B42" s="114" t="s">
        <v>306</v>
      </c>
      <c r="C42" s="114" t="s">
        <v>1302</v>
      </c>
      <c r="D42" s="144">
        <v>45201</v>
      </c>
      <c r="E42" s="114">
        <v>35</v>
      </c>
      <c r="F42" s="114" t="s">
        <v>49</v>
      </c>
      <c r="G42" s="114" t="s">
        <v>242</v>
      </c>
      <c r="H42" s="114" t="s">
        <v>205</v>
      </c>
      <c r="I42" s="114" t="s">
        <v>373</v>
      </c>
      <c r="J42" s="114">
        <v>2.0199999999999999E-2</v>
      </c>
      <c r="K42" s="114" t="s">
        <v>425</v>
      </c>
      <c r="L42" s="114" t="b">
        <v>0</v>
      </c>
      <c r="M42" s="145">
        <v>0</v>
      </c>
      <c r="N42" s="145" t="s">
        <v>582</v>
      </c>
      <c r="O42" s="190" t="s">
        <v>582</v>
      </c>
      <c r="P42" s="190" t="s">
        <v>582</v>
      </c>
      <c r="Q42" s="190" t="s">
        <v>582</v>
      </c>
      <c r="R42" s="190" t="s">
        <v>582</v>
      </c>
      <c r="S42" s="190" t="s">
        <v>582</v>
      </c>
      <c r="T42" s="190" t="s">
        <v>582</v>
      </c>
      <c r="U42" s="114" t="b">
        <v>0</v>
      </c>
    </row>
    <row r="43" spans="1:21" x14ac:dyDescent="0.2">
      <c r="A43" s="114" t="s">
        <v>20</v>
      </c>
      <c r="B43" s="114" t="s">
        <v>306</v>
      </c>
      <c r="C43" s="114" t="s">
        <v>1302</v>
      </c>
      <c r="D43" s="144">
        <v>45201</v>
      </c>
      <c r="E43" s="114">
        <v>35</v>
      </c>
      <c r="F43" s="114" t="s">
        <v>49</v>
      </c>
      <c r="G43" s="114" t="s">
        <v>8</v>
      </c>
      <c r="H43" s="114" t="s">
        <v>205</v>
      </c>
      <c r="I43" s="114" t="s">
        <v>374</v>
      </c>
      <c r="J43" s="114">
        <v>1.7899999999999999E-2</v>
      </c>
      <c r="K43" s="114" t="s">
        <v>425</v>
      </c>
      <c r="L43" s="114" t="b">
        <v>0</v>
      </c>
      <c r="M43" s="145">
        <v>0</v>
      </c>
      <c r="N43" s="145" t="s">
        <v>582</v>
      </c>
      <c r="O43" s="190" t="s">
        <v>582</v>
      </c>
      <c r="P43" s="190" t="s">
        <v>582</v>
      </c>
      <c r="Q43" s="190" t="s">
        <v>582</v>
      </c>
      <c r="R43" s="190" t="s">
        <v>582</v>
      </c>
      <c r="S43" s="190" t="s">
        <v>582</v>
      </c>
      <c r="T43" s="190" t="s">
        <v>582</v>
      </c>
      <c r="U43" s="114" t="b">
        <v>0</v>
      </c>
    </row>
    <row r="44" spans="1:21" x14ac:dyDescent="0.2">
      <c r="A44" s="114" t="s">
        <v>20</v>
      </c>
      <c r="B44" s="114" t="s">
        <v>306</v>
      </c>
      <c r="C44" s="114" t="s">
        <v>1302</v>
      </c>
      <c r="D44" s="144">
        <v>45201</v>
      </c>
      <c r="E44" s="114">
        <v>35</v>
      </c>
      <c r="F44" s="114" t="s">
        <v>49</v>
      </c>
      <c r="G44" s="114" t="s">
        <v>249</v>
      </c>
      <c r="H44" s="114" t="s">
        <v>205</v>
      </c>
      <c r="I44" s="114" t="s">
        <v>376</v>
      </c>
      <c r="J44" s="114">
        <v>1.6E-2</v>
      </c>
      <c r="K44" s="114" t="s">
        <v>425</v>
      </c>
      <c r="L44" s="114" t="b">
        <v>0</v>
      </c>
      <c r="M44" s="145">
        <v>0</v>
      </c>
      <c r="N44" s="145" t="s">
        <v>582</v>
      </c>
      <c r="O44" s="190" t="s">
        <v>582</v>
      </c>
      <c r="P44" s="190" t="s">
        <v>582</v>
      </c>
      <c r="Q44" s="190" t="s">
        <v>582</v>
      </c>
      <c r="R44" s="190" t="s">
        <v>582</v>
      </c>
      <c r="S44" s="190" t="s">
        <v>582</v>
      </c>
      <c r="T44" s="190" t="s">
        <v>582</v>
      </c>
      <c r="U44" s="114" t="b">
        <v>0</v>
      </c>
    </row>
    <row r="45" spans="1:21" x14ac:dyDescent="0.2">
      <c r="A45" s="114" t="s">
        <v>20</v>
      </c>
      <c r="B45" s="114" t="s">
        <v>306</v>
      </c>
      <c r="C45" s="114" t="s">
        <v>1302</v>
      </c>
      <c r="D45" s="144">
        <v>45201</v>
      </c>
      <c r="E45" s="114">
        <v>35</v>
      </c>
      <c r="F45" s="114" t="s">
        <v>49</v>
      </c>
      <c r="G45" s="114" t="s">
        <v>10</v>
      </c>
      <c r="H45" s="114" t="s">
        <v>208</v>
      </c>
      <c r="I45" s="114" t="s">
        <v>377</v>
      </c>
      <c r="J45" s="114">
        <v>2.7E-2</v>
      </c>
      <c r="K45" s="114" t="s">
        <v>425</v>
      </c>
      <c r="L45" s="114" t="b">
        <v>0</v>
      </c>
      <c r="M45" s="145" t="s">
        <v>582</v>
      </c>
      <c r="N45" s="145">
        <v>0</v>
      </c>
      <c r="O45" s="190">
        <v>0</v>
      </c>
      <c r="P45" s="190">
        <v>0</v>
      </c>
      <c r="Q45" s="190" t="s">
        <v>582</v>
      </c>
      <c r="R45" s="190" t="s">
        <v>582</v>
      </c>
      <c r="S45" s="190" t="s">
        <v>582</v>
      </c>
      <c r="T45" s="190" t="s">
        <v>582</v>
      </c>
      <c r="U45" s="114" t="b">
        <v>0</v>
      </c>
    </row>
    <row r="46" spans="1:21" x14ac:dyDescent="0.2">
      <c r="A46" s="114" t="s">
        <v>20</v>
      </c>
      <c r="B46" s="114" t="s">
        <v>306</v>
      </c>
      <c r="C46" s="114" t="s">
        <v>1302</v>
      </c>
      <c r="D46" s="144">
        <v>45201</v>
      </c>
      <c r="E46" s="114">
        <v>35</v>
      </c>
      <c r="F46" s="114" t="s">
        <v>49</v>
      </c>
      <c r="G46" s="114" t="s">
        <v>12</v>
      </c>
      <c r="H46" s="114" t="s">
        <v>87</v>
      </c>
      <c r="I46" s="114" t="s">
        <v>378</v>
      </c>
      <c r="J46" s="114">
        <v>1.6899999999999998E-2</v>
      </c>
      <c r="K46" s="114" t="s">
        <v>425</v>
      </c>
      <c r="L46" s="114" t="b">
        <v>0</v>
      </c>
      <c r="M46" s="145" t="s">
        <v>582</v>
      </c>
      <c r="N46" s="145">
        <v>26000</v>
      </c>
      <c r="O46" s="190">
        <v>0</v>
      </c>
      <c r="P46" s="190">
        <v>0</v>
      </c>
      <c r="Q46" s="190" t="s">
        <v>582</v>
      </c>
      <c r="R46" s="190" t="s">
        <v>582</v>
      </c>
      <c r="S46" s="190" t="s">
        <v>582</v>
      </c>
      <c r="T46" s="190" t="s">
        <v>582</v>
      </c>
      <c r="U46" s="114" t="b">
        <v>0</v>
      </c>
    </row>
    <row r="47" spans="1:21" x14ac:dyDescent="0.2">
      <c r="A47" s="114" t="s">
        <v>20</v>
      </c>
      <c r="B47" s="114" t="s">
        <v>306</v>
      </c>
      <c r="C47" s="114" t="s">
        <v>1302</v>
      </c>
      <c r="D47" s="144">
        <v>45201</v>
      </c>
      <c r="E47" s="114">
        <v>35</v>
      </c>
      <c r="F47" s="114" t="s">
        <v>49</v>
      </c>
      <c r="G47" s="114" t="s">
        <v>256</v>
      </c>
      <c r="H47" s="114" t="s">
        <v>205</v>
      </c>
      <c r="I47" s="114" t="s">
        <v>380</v>
      </c>
      <c r="J47" s="114">
        <v>1.5800000000000002E-2</v>
      </c>
      <c r="K47" s="114" t="s">
        <v>425</v>
      </c>
      <c r="L47" s="114" t="b">
        <v>0</v>
      </c>
      <c r="M47" s="145">
        <v>0</v>
      </c>
      <c r="N47" s="145" t="s">
        <v>582</v>
      </c>
      <c r="O47" s="190" t="s">
        <v>582</v>
      </c>
      <c r="P47" s="190" t="s">
        <v>582</v>
      </c>
      <c r="Q47" s="190" t="s">
        <v>582</v>
      </c>
      <c r="R47" s="190" t="s">
        <v>582</v>
      </c>
      <c r="S47" s="190" t="s">
        <v>582</v>
      </c>
      <c r="T47" s="190" t="s">
        <v>582</v>
      </c>
      <c r="U47" s="114" t="b">
        <v>0</v>
      </c>
    </row>
    <row r="48" spans="1:21" x14ac:dyDescent="0.2">
      <c r="A48" s="114" t="s">
        <v>20</v>
      </c>
      <c r="B48" s="114" t="s">
        <v>306</v>
      </c>
      <c r="C48" s="114" t="s">
        <v>1302</v>
      </c>
      <c r="D48" s="144">
        <v>45201</v>
      </c>
      <c r="E48" s="114">
        <v>35</v>
      </c>
      <c r="F48" s="114" t="s">
        <v>49</v>
      </c>
      <c r="G48" s="114" t="s">
        <v>13</v>
      </c>
      <c r="H48" s="114" t="s">
        <v>87</v>
      </c>
      <c r="I48" s="114" t="s">
        <v>378</v>
      </c>
      <c r="J48" s="114">
        <v>1.6899999999999998E-2</v>
      </c>
      <c r="K48" s="114" t="s">
        <v>425</v>
      </c>
      <c r="L48" s="114" t="b">
        <v>0</v>
      </c>
      <c r="M48" s="145" t="s">
        <v>582</v>
      </c>
      <c r="N48" s="145">
        <v>6300</v>
      </c>
      <c r="O48" s="190">
        <v>0</v>
      </c>
      <c r="P48" s="190">
        <v>0</v>
      </c>
      <c r="Q48" s="190" t="s">
        <v>582</v>
      </c>
      <c r="R48" s="190" t="s">
        <v>582</v>
      </c>
      <c r="S48" s="190" t="s">
        <v>582</v>
      </c>
      <c r="T48" s="190" t="s">
        <v>582</v>
      </c>
      <c r="U48" s="114" t="b">
        <v>0</v>
      </c>
    </row>
    <row r="49" spans="1:21" x14ac:dyDescent="0.2">
      <c r="A49" s="114" t="s">
        <v>20</v>
      </c>
      <c r="B49" s="114" t="s">
        <v>306</v>
      </c>
      <c r="C49" s="114" t="s">
        <v>1302</v>
      </c>
      <c r="D49" s="144">
        <v>45201</v>
      </c>
      <c r="E49" s="114">
        <v>35</v>
      </c>
      <c r="F49" s="114" t="s">
        <v>49</v>
      </c>
      <c r="G49" s="114" t="s">
        <v>260</v>
      </c>
      <c r="H49" s="114" t="s">
        <v>87</v>
      </c>
      <c r="I49" s="114" t="s">
        <v>382</v>
      </c>
      <c r="J49" s="114">
        <v>0.11799999999999999</v>
      </c>
      <c r="K49" s="114" t="s">
        <v>425</v>
      </c>
      <c r="L49" s="114" t="b">
        <v>0</v>
      </c>
      <c r="M49" s="145" t="s">
        <v>582</v>
      </c>
      <c r="N49" s="145">
        <v>170000</v>
      </c>
      <c r="O49" s="190">
        <v>0</v>
      </c>
      <c r="P49" s="190">
        <v>84000</v>
      </c>
      <c r="Q49" s="190" t="s">
        <v>582</v>
      </c>
      <c r="R49" s="190" t="s">
        <v>582</v>
      </c>
      <c r="S49" s="190" t="s">
        <v>582</v>
      </c>
      <c r="T49" s="190" t="s">
        <v>582</v>
      </c>
      <c r="U49" s="114" t="b">
        <v>0</v>
      </c>
    </row>
    <row r="50" spans="1:21" x14ac:dyDescent="0.2">
      <c r="A50" s="114" t="s">
        <v>20</v>
      </c>
      <c r="B50" s="114" t="s">
        <v>306</v>
      </c>
      <c r="C50" s="114" t="s">
        <v>1302</v>
      </c>
      <c r="D50" s="144">
        <v>45201</v>
      </c>
      <c r="E50" s="114">
        <v>35</v>
      </c>
      <c r="F50" s="114" t="s">
        <v>49</v>
      </c>
      <c r="G50" s="114" t="s">
        <v>265</v>
      </c>
      <c r="H50" s="114" t="s">
        <v>87</v>
      </c>
      <c r="I50" s="114" t="s">
        <v>383</v>
      </c>
      <c r="J50" s="114">
        <v>31.6</v>
      </c>
      <c r="K50" s="114" t="s">
        <v>425</v>
      </c>
      <c r="L50" s="114" t="b">
        <v>0</v>
      </c>
      <c r="M50" s="145" t="s">
        <v>582</v>
      </c>
      <c r="N50" s="145" t="s">
        <v>582</v>
      </c>
      <c r="P50" s="205">
        <v>520</v>
      </c>
      <c r="Q50" s="190" t="s">
        <v>582</v>
      </c>
      <c r="R50" s="190" t="s">
        <v>582</v>
      </c>
      <c r="S50" s="190" t="s">
        <v>582</v>
      </c>
      <c r="T50" s="190" t="s">
        <v>582</v>
      </c>
      <c r="U50" s="114" t="b">
        <v>0</v>
      </c>
    </row>
    <row r="51" spans="1:21" x14ac:dyDescent="0.2">
      <c r="A51" s="114" t="s">
        <v>20</v>
      </c>
      <c r="B51" s="114" t="s">
        <v>306</v>
      </c>
      <c r="C51" s="114" t="s">
        <v>1302</v>
      </c>
      <c r="D51" s="144">
        <v>45201</v>
      </c>
      <c r="E51" s="114">
        <v>35</v>
      </c>
      <c r="F51" s="114" t="s">
        <v>49</v>
      </c>
      <c r="G51" s="114" t="s">
        <v>270</v>
      </c>
      <c r="H51" s="114" t="s">
        <v>87</v>
      </c>
      <c r="I51" s="114">
        <v>263</v>
      </c>
      <c r="J51" s="114">
        <v>263</v>
      </c>
      <c r="K51" s="114" t="s">
        <v>425</v>
      </c>
      <c r="L51" s="114" t="b">
        <v>1</v>
      </c>
      <c r="M51" s="145" t="s">
        <v>582</v>
      </c>
      <c r="N51" s="145" t="s">
        <v>582</v>
      </c>
      <c r="P51" s="205">
        <v>1700</v>
      </c>
      <c r="Q51" s="190" t="s">
        <v>582</v>
      </c>
      <c r="R51" s="190" t="s">
        <v>582</v>
      </c>
      <c r="S51" s="190" t="s">
        <v>582</v>
      </c>
      <c r="T51" s="190">
        <v>0.15470588235294117</v>
      </c>
      <c r="U51" s="114" t="b">
        <v>0</v>
      </c>
    </row>
    <row r="52" spans="1:21" x14ac:dyDescent="0.2">
      <c r="A52" s="114" t="s">
        <v>20</v>
      </c>
      <c r="B52" s="114" t="s">
        <v>306</v>
      </c>
      <c r="C52" s="114" t="s">
        <v>1302</v>
      </c>
      <c r="D52" s="144">
        <v>45201</v>
      </c>
      <c r="E52" s="114">
        <v>35</v>
      </c>
      <c r="F52" s="114" t="s">
        <v>49</v>
      </c>
      <c r="G52" s="114" t="s">
        <v>279</v>
      </c>
      <c r="H52" s="114" t="s">
        <v>208</v>
      </c>
      <c r="I52" s="114">
        <v>785</v>
      </c>
      <c r="J52" s="114">
        <v>785</v>
      </c>
      <c r="K52" s="114" t="s">
        <v>425</v>
      </c>
      <c r="L52" s="114" t="b">
        <v>1</v>
      </c>
      <c r="M52" s="145" t="s">
        <v>582</v>
      </c>
      <c r="N52" s="145" t="s">
        <v>582</v>
      </c>
      <c r="P52" s="205">
        <v>1700</v>
      </c>
      <c r="Q52" s="190" t="s">
        <v>582</v>
      </c>
      <c r="R52" s="190" t="s">
        <v>582</v>
      </c>
      <c r="S52" s="190" t="s">
        <v>582</v>
      </c>
      <c r="T52" s="190">
        <v>0.46176470588235297</v>
      </c>
      <c r="U52" s="114" t="b">
        <v>0</v>
      </c>
    </row>
    <row r="53" spans="1:21" x14ac:dyDescent="0.2">
      <c r="A53" s="114" t="s">
        <v>21</v>
      </c>
      <c r="B53" s="114" t="s">
        <v>307</v>
      </c>
      <c r="C53" s="114" t="s">
        <v>1302</v>
      </c>
      <c r="D53" s="144">
        <v>45201</v>
      </c>
      <c r="E53" s="114">
        <v>30</v>
      </c>
      <c r="F53" s="114" t="s">
        <v>49</v>
      </c>
      <c r="G53" s="114" t="s">
        <v>55</v>
      </c>
      <c r="H53" s="114" t="s">
        <v>56</v>
      </c>
      <c r="I53" s="114" t="s">
        <v>315</v>
      </c>
      <c r="J53" s="114">
        <v>0.67100000000000004</v>
      </c>
      <c r="K53" s="114" t="s">
        <v>425</v>
      </c>
      <c r="L53" s="114" t="b">
        <v>0</v>
      </c>
      <c r="M53" s="145">
        <v>250</v>
      </c>
      <c r="N53" s="145">
        <v>490</v>
      </c>
      <c r="O53" s="190">
        <v>58</v>
      </c>
      <c r="P53" s="190">
        <v>2800</v>
      </c>
      <c r="Q53" s="190" t="s">
        <v>582</v>
      </c>
      <c r="R53" s="190" t="s">
        <v>582</v>
      </c>
      <c r="S53" s="190" t="s">
        <v>582</v>
      </c>
      <c r="T53" s="190" t="s">
        <v>582</v>
      </c>
      <c r="U53" s="114" t="b">
        <v>0</v>
      </c>
    </row>
    <row r="54" spans="1:21" x14ac:dyDescent="0.2">
      <c r="A54" s="114" t="s">
        <v>21</v>
      </c>
      <c r="B54" s="114" t="s">
        <v>307</v>
      </c>
      <c r="C54" s="114" t="s">
        <v>1302</v>
      </c>
      <c r="D54" s="144">
        <v>45201</v>
      </c>
      <c r="E54" s="114">
        <v>30</v>
      </c>
      <c r="F54" s="114" t="s">
        <v>49</v>
      </c>
      <c r="G54" s="114" t="s">
        <v>0</v>
      </c>
      <c r="H54" s="114" t="s">
        <v>56</v>
      </c>
      <c r="I54" s="114" t="s">
        <v>317</v>
      </c>
      <c r="J54" s="114">
        <v>9.4100000000000003E-2</v>
      </c>
      <c r="K54" s="114" t="s">
        <v>425</v>
      </c>
      <c r="L54" s="114" t="b">
        <v>0</v>
      </c>
      <c r="M54" s="145">
        <v>1800</v>
      </c>
      <c r="N54" s="145">
        <v>5800</v>
      </c>
      <c r="O54" s="190">
        <v>12</v>
      </c>
      <c r="P54" s="190">
        <v>1000</v>
      </c>
      <c r="Q54" s="190" t="s">
        <v>582</v>
      </c>
      <c r="R54" s="190" t="s">
        <v>582</v>
      </c>
      <c r="S54" s="190" t="s">
        <v>582</v>
      </c>
      <c r="T54" s="190" t="s">
        <v>582</v>
      </c>
      <c r="U54" s="114" t="b">
        <v>0</v>
      </c>
    </row>
    <row r="55" spans="1:21" x14ac:dyDescent="0.2">
      <c r="A55" s="114" t="s">
        <v>21</v>
      </c>
      <c r="B55" s="114" t="s">
        <v>307</v>
      </c>
      <c r="C55" s="114" t="s">
        <v>1302</v>
      </c>
      <c r="D55" s="144">
        <v>45201</v>
      </c>
      <c r="E55" s="114">
        <v>30</v>
      </c>
      <c r="F55" s="114" t="s">
        <v>49</v>
      </c>
      <c r="G55" s="114" t="s">
        <v>72</v>
      </c>
      <c r="H55" s="114" t="s">
        <v>56</v>
      </c>
      <c r="I55" s="114" t="s">
        <v>319</v>
      </c>
      <c r="J55" s="114">
        <v>0.13600000000000001</v>
      </c>
      <c r="K55" s="114" t="s">
        <v>425</v>
      </c>
      <c r="L55" s="114" t="b">
        <v>0</v>
      </c>
      <c r="M55" s="145">
        <v>450</v>
      </c>
      <c r="N55" s="145">
        <v>320000</v>
      </c>
      <c r="O55" s="190">
        <v>6.9</v>
      </c>
      <c r="P55" s="190">
        <v>0</v>
      </c>
      <c r="Q55" s="190" t="s">
        <v>582</v>
      </c>
      <c r="R55" s="190" t="s">
        <v>582</v>
      </c>
      <c r="S55" s="190" t="s">
        <v>582</v>
      </c>
      <c r="T55" s="190" t="s">
        <v>582</v>
      </c>
      <c r="U55" s="114" t="b">
        <v>0</v>
      </c>
    </row>
    <row r="56" spans="1:21" x14ac:dyDescent="0.2">
      <c r="A56" s="114" t="s">
        <v>21</v>
      </c>
      <c r="B56" s="114" t="s">
        <v>307</v>
      </c>
      <c r="C56" s="114" t="s">
        <v>1302</v>
      </c>
      <c r="D56" s="144">
        <v>45201</v>
      </c>
      <c r="E56" s="114">
        <v>30</v>
      </c>
      <c r="F56" s="114" t="s">
        <v>49</v>
      </c>
      <c r="G56" s="114" t="s">
        <v>82</v>
      </c>
      <c r="H56" s="114" t="s">
        <v>56</v>
      </c>
      <c r="I56" s="114" t="s">
        <v>320</v>
      </c>
      <c r="J56" s="114">
        <v>0.129</v>
      </c>
      <c r="K56" s="114" t="s">
        <v>425</v>
      </c>
      <c r="L56" s="114" t="b">
        <v>0</v>
      </c>
      <c r="M56" s="145">
        <v>14000</v>
      </c>
      <c r="N56" s="145">
        <v>370000</v>
      </c>
      <c r="O56" s="190">
        <v>1100</v>
      </c>
      <c r="P56" s="190">
        <v>0</v>
      </c>
      <c r="Q56" s="190" t="s">
        <v>582</v>
      </c>
      <c r="R56" s="190" t="s">
        <v>582</v>
      </c>
      <c r="S56" s="190" t="s">
        <v>582</v>
      </c>
      <c r="T56" s="190" t="s">
        <v>582</v>
      </c>
      <c r="U56" s="114" t="b">
        <v>0</v>
      </c>
    </row>
    <row r="57" spans="1:21" x14ac:dyDescent="0.2">
      <c r="A57" s="114" t="s">
        <v>21</v>
      </c>
      <c r="B57" s="114" t="s">
        <v>307</v>
      </c>
      <c r="C57" s="114" t="s">
        <v>1302</v>
      </c>
      <c r="D57" s="144">
        <v>45201</v>
      </c>
      <c r="E57" s="114">
        <v>30</v>
      </c>
      <c r="F57" s="114" t="s">
        <v>49</v>
      </c>
      <c r="G57" s="114" t="s">
        <v>86</v>
      </c>
      <c r="H57" s="114" t="s">
        <v>87</v>
      </c>
      <c r="I57" s="114" t="s">
        <v>293</v>
      </c>
      <c r="J57" s="114">
        <v>0.60499999999999998</v>
      </c>
      <c r="K57" s="114" t="s">
        <v>425</v>
      </c>
      <c r="L57" s="114" t="b">
        <v>0</v>
      </c>
      <c r="M57" s="145" t="s">
        <v>582</v>
      </c>
      <c r="N57" s="145">
        <v>1200</v>
      </c>
      <c r="O57" s="190">
        <v>0</v>
      </c>
      <c r="P57" s="190">
        <v>110</v>
      </c>
      <c r="Q57" s="190" t="s">
        <v>582</v>
      </c>
      <c r="R57" s="190" t="s">
        <v>582</v>
      </c>
      <c r="S57" s="190" t="s">
        <v>582</v>
      </c>
      <c r="T57" s="190" t="s">
        <v>582</v>
      </c>
      <c r="U57" s="114" t="b">
        <v>0</v>
      </c>
    </row>
    <row r="58" spans="1:21" x14ac:dyDescent="0.2">
      <c r="A58" s="114" t="s">
        <v>21</v>
      </c>
      <c r="B58" s="114" t="s">
        <v>307</v>
      </c>
      <c r="C58" s="114" t="s">
        <v>1302</v>
      </c>
      <c r="D58" s="144">
        <v>45201</v>
      </c>
      <c r="E58" s="114">
        <v>30</v>
      </c>
      <c r="F58" s="114" t="s">
        <v>49</v>
      </c>
      <c r="G58" s="114" t="s">
        <v>97</v>
      </c>
      <c r="H58" s="114" t="s">
        <v>56</v>
      </c>
      <c r="I58" s="114" t="s">
        <v>322</v>
      </c>
      <c r="J58" s="114">
        <v>0.128</v>
      </c>
      <c r="K58" s="114" t="s">
        <v>425</v>
      </c>
      <c r="L58" s="114" t="b">
        <v>0</v>
      </c>
      <c r="M58" s="145">
        <v>1800</v>
      </c>
      <c r="N58" s="145">
        <v>11000</v>
      </c>
      <c r="O58" s="190">
        <v>3.1</v>
      </c>
      <c r="P58" s="190">
        <v>670</v>
      </c>
      <c r="Q58" s="190" t="s">
        <v>582</v>
      </c>
      <c r="R58" s="190" t="s">
        <v>582</v>
      </c>
      <c r="S58" s="190" t="s">
        <v>582</v>
      </c>
      <c r="T58" s="190" t="s">
        <v>582</v>
      </c>
      <c r="U58" s="114" t="b">
        <v>0</v>
      </c>
    </row>
    <row r="59" spans="1:21" x14ac:dyDescent="0.2">
      <c r="A59" s="114" t="s">
        <v>21</v>
      </c>
      <c r="B59" s="114" t="s">
        <v>307</v>
      </c>
      <c r="C59" s="114" t="s">
        <v>1302</v>
      </c>
      <c r="D59" s="144">
        <v>45201</v>
      </c>
      <c r="E59" s="114">
        <v>30</v>
      </c>
      <c r="F59" s="114" t="s">
        <v>49</v>
      </c>
      <c r="G59" s="114" t="s">
        <v>101</v>
      </c>
      <c r="H59" s="114" t="s">
        <v>87</v>
      </c>
      <c r="I59" s="114" t="s">
        <v>323</v>
      </c>
      <c r="J59" s="114">
        <v>0.11600000000000001</v>
      </c>
      <c r="K59" s="114" t="s">
        <v>425</v>
      </c>
      <c r="L59" s="114" t="b">
        <v>0</v>
      </c>
      <c r="M59" s="145" t="s">
        <v>582</v>
      </c>
      <c r="N59" s="145">
        <v>10000</v>
      </c>
      <c r="O59" s="190">
        <v>0</v>
      </c>
      <c r="P59" s="190">
        <v>3400</v>
      </c>
      <c r="Q59" s="190" t="s">
        <v>582</v>
      </c>
      <c r="R59" s="190" t="s">
        <v>582</v>
      </c>
      <c r="S59" s="190" t="s">
        <v>582</v>
      </c>
      <c r="T59" s="190" t="s">
        <v>582</v>
      </c>
      <c r="U59" s="114" t="b">
        <v>0</v>
      </c>
    </row>
    <row r="60" spans="1:21" x14ac:dyDescent="0.2">
      <c r="A60" s="114" t="s">
        <v>21</v>
      </c>
      <c r="B60" s="114" t="s">
        <v>307</v>
      </c>
      <c r="C60" s="114" t="s">
        <v>1302</v>
      </c>
      <c r="D60" s="144">
        <v>45201</v>
      </c>
      <c r="E60" s="114">
        <v>30</v>
      </c>
      <c r="F60" s="114" t="s">
        <v>49</v>
      </c>
      <c r="G60" s="114" t="s">
        <v>110</v>
      </c>
      <c r="H60" s="114" t="s">
        <v>56</v>
      </c>
      <c r="I60" s="114" t="s">
        <v>326</v>
      </c>
      <c r="J60" s="114">
        <v>0.14000000000000001</v>
      </c>
      <c r="K60" s="114" t="s">
        <v>425</v>
      </c>
      <c r="L60" s="114" t="b">
        <v>0</v>
      </c>
      <c r="M60" s="145">
        <v>600</v>
      </c>
      <c r="N60" s="145">
        <v>340000</v>
      </c>
      <c r="O60" s="190">
        <v>0</v>
      </c>
      <c r="P60" s="190">
        <v>0</v>
      </c>
      <c r="Q60" s="190" t="s">
        <v>582</v>
      </c>
      <c r="R60" s="190" t="s">
        <v>582</v>
      </c>
      <c r="S60" s="190" t="s">
        <v>582</v>
      </c>
      <c r="T60" s="190" t="s">
        <v>582</v>
      </c>
      <c r="U60" s="114" t="b">
        <v>0</v>
      </c>
    </row>
    <row r="61" spans="1:21" x14ac:dyDescent="0.2">
      <c r="A61" s="114" t="s">
        <v>21</v>
      </c>
      <c r="B61" s="114" t="s">
        <v>307</v>
      </c>
      <c r="C61" s="114" t="s">
        <v>1302</v>
      </c>
      <c r="D61" s="144">
        <v>45201</v>
      </c>
      <c r="E61" s="114">
        <v>30</v>
      </c>
      <c r="F61" s="114" t="s">
        <v>49</v>
      </c>
      <c r="G61" s="114" t="s">
        <v>114</v>
      </c>
      <c r="H61" s="114" t="s">
        <v>87</v>
      </c>
      <c r="I61" s="114" t="s">
        <v>327</v>
      </c>
      <c r="J61" s="114">
        <v>0.192</v>
      </c>
      <c r="K61" s="114" t="s">
        <v>425</v>
      </c>
      <c r="L61" s="114" t="b">
        <v>0</v>
      </c>
      <c r="M61" s="145" t="s">
        <v>582</v>
      </c>
      <c r="N61" s="145">
        <v>2400000</v>
      </c>
      <c r="O61" s="190" t="s">
        <v>582</v>
      </c>
      <c r="P61" s="190" t="s">
        <v>582</v>
      </c>
      <c r="Q61" s="190" t="s">
        <v>582</v>
      </c>
      <c r="R61" s="190" t="s">
        <v>582</v>
      </c>
      <c r="S61" s="190" t="s">
        <v>582</v>
      </c>
      <c r="T61" s="190" t="s">
        <v>582</v>
      </c>
      <c r="U61" s="114" t="b">
        <v>0</v>
      </c>
    </row>
    <row r="62" spans="1:21" x14ac:dyDescent="0.2">
      <c r="A62" s="114" t="s">
        <v>21</v>
      </c>
      <c r="B62" s="114" t="s">
        <v>307</v>
      </c>
      <c r="C62" s="114" t="s">
        <v>1302</v>
      </c>
      <c r="D62" s="144">
        <v>45201</v>
      </c>
      <c r="E62" s="114">
        <v>30</v>
      </c>
      <c r="F62" s="114" t="s">
        <v>49</v>
      </c>
      <c r="G62" s="114" t="s">
        <v>118</v>
      </c>
      <c r="H62" s="114" t="s">
        <v>56</v>
      </c>
      <c r="I62" s="114" t="s">
        <v>329</v>
      </c>
      <c r="J62" s="114">
        <v>0.111</v>
      </c>
      <c r="K62" s="114" t="s">
        <v>425</v>
      </c>
      <c r="L62" s="114" t="b">
        <v>0</v>
      </c>
      <c r="M62" s="145">
        <v>720</v>
      </c>
      <c r="N62" s="145">
        <v>20000</v>
      </c>
      <c r="O62" s="190">
        <v>5.9</v>
      </c>
      <c r="P62" s="190">
        <v>95</v>
      </c>
      <c r="Q62" s="190" t="s">
        <v>582</v>
      </c>
      <c r="R62" s="190" t="s">
        <v>582</v>
      </c>
      <c r="S62" s="190" t="s">
        <v>582</v>
      </c>
      <c r="T62" s="190" t="s">
        <v>582</v>
      </c>
      <c r="U62" s="114" t="b">
        <v>0</v>
      </c>
    </row>
    <row r="63" spans="1:21" x14ac:dyDescent="0.2">
      <c r="A63" s="114" t="s">
        <v>21</v>
      </c>
      <c r="B63" s="114" t="s">
        <v>307</v>
      </c>
      <c r="C63" s="114" t="s">
        <v>1302</v>
      </c>
      <c r="D63" s="144">
        <v>45201</v>
      </c>
      <c r="E63" s="114">
        <v>30</v>
      </c>
      <c r="F63" s="114" t="s">
        <v>49</v>
      </c>
      <c r="G63" s="114" t="s">
        <v>121</v>
      </c>
      <c r="H63" s="114" t="s">
        <v>87</v>
      </c>
      <c r="I63" s="114" t="s">
        <v>330</v>
      </c>
      <c r="J63" s="114">
        <v>0.96</v>
      </c>
      <c r="K63" s="114" t="s">
        <v>425</v>
      </c>
      <c r="L63" s="114" t="b">
        <v>0</v>
      </c>
      <c r="M63" s="145" t="s">
        <v>582</v>
      </c>
      <c r="N63" s="145">
        <v>22000</v>
      </c>
      <c r="O63" s="190">
        <v>0</v>
      </c>
      <c r="P63" s="190">
        <v>1500</v>
      </c>
      <c r="Q63" s="190" t="s">
        <v>582</v>
      </c>
      <c r="R63" s="190" t="s">
        <v>582</v>
      </c>
      <c r="S63" s="190" t="s">
        <v>582</v>
      </c>
      <c r="T63" s="190" t="s">
        <v>582</v>
      </c>
      <c r="U63" s="114" t="b">
        <v>0</v>
      </c>
    </row>
    <row r="64" spans="1:21" x14ac:dyDescent="0.2">
      <c r="A64" s="114" t="s">
        <v>21</v>
      </c>
      <c r="B64" s="114" t="s">
        <v>307</v>
      </c>
      <c r="C64" s="114" t="s">
        <v>1302</v>
      </c>
      <c r="D64" s="144">
        <v>45201</v>
      </c>
      <c r="E64" s="114">
        <v>30</v>
      </c>
      <c r="F64" s="114" t="s">
        <v>49</v>
      </c>
      <c r="G64" s="114" t="s">
        <v>2</v>
      </c>
      <c r="H64" s="114" t="s">
        <v>87</v>
      </c>
      <c r="I64" s="114" t="s">
        <v>331</v>
      </c>
      <c r="J64" s="114">
        <v>0.107</v>
      </c>
      <c r="K64" s="114" t="s">
        <v>425</v>
      </c>
      <c r="L64" s="114" t="b">
        <v>0</v>
      </c>
      <c r="M64" s="145" t="s">
        <v>582</v>
      </c>
      <c r="N64" s="145">
        <v>38000</v>
      </c>
      <c r="O64" s="190">
        <v>0</v>
      </c>
      <c r="P64" s="190">
        <v>25000</v>
      </c>
      <c r="Q64" s="190" t="s">
        <v>582</v>
      </c>
      <c r="R64" s="190" t="s">
        <v>582</v>
      </c>
      <c r="S64" s="190" t="s">
        <v>582</v>
      </c>
      <c r="T64" s="190" t="s">
        <v>582</v>
      </c>
      <c r="U64" s="114" t="b">
        <v>0</v>
      </c>
    </row>
    <row r="65" spans="1:21" x14ac:dyDescent="0.2">
      <c r="A65" s="114" t="s">
        <v>21</v>
      </c>
      <c r="B65" s="114" t="s">
        <v>307</v>
      </c>
      <c r="C65" s="114" t="s">
        <v>1302</v>
      </c>
      <c r="D65" s="144">
        <v>45201</v>
      </c>
      <c r="E65" s="114">
        <v>30</v>
      </c>
      <c r="F65" s="114" t="s">
        <v>49</v>
      </c>
      <c r="G65" s="114" t="s">
        <v>3</v>
      </c>
      <c r="H65" s="114" t="s">
        <v>56</v>
      </c>
      <c r="I65" s="114" t="s">
        <v>333</v>
      </c>
      <c r="J65" s="114">
        <v>0.12</v>
      </c>
      <c r="K65" s="114" t="s">
        <v>425</v>
      </c>
      <c r="L65" s="114" t="b">
        <v>0</v>
      </c>
      <c r="M65" s="145">
        <v>1500</v>
      </c>
      <c r="N65" s="145">
        <v>79000</v>
      </c>
      <c r="O65" s="190">
        <v>25</v>
      </c>
      <c r="P65" s="190">
        <v>79000</v>
      </c>
      <c r="Q65" s="190" t="s">
        <v>582</v>
      </c>
      <c r="R65" s="190" t="s">
        <v>582</v>
      </c>
      <c r="S65" s="190" t="s">
        <v>582</v>
      </c>
      <c r="T65" s="190" t="s">
        <v>582</v>
      </c>
      <c r="U65" s="114" t="b">
        <v>0</v>
      </c>
    </row>
    <row r="66" spans="1:21" x14ac:dyDescent="0.2">
      <c r="A66" s="114" t="s">
        <v>21</v>
      </c>
      <c r="B66" s="114" t="s">
        <v>307</v>
      </c>
      <c r="C66" s="114" t="s">
        <v>1302</v>
      </c>
      <c r="D66" s="144">
        <v>45201</v>
      </c>
      <c r="E66" s="114">
        <v>30</v>
      </c>
      <c r="F66" s="114" t="s">
        <v>49</v>
      </c>
      <c r="G66" s="114" t="s">
        <v>135</v>
      </c>
      <c r="H66" s="114" t="s">
        <v>56</v>
      </c>
      <c r="I66" s="114" t="s">
        <v>334</v>
      </c>
      <c r="J66" s="114">
        <v>0.1</v>
      </c>
      <c r="K66" s="114" t="s">
        <v>425</v>
      </c>
      <c r="L66" s="114" t="b">
        <v>0</v>
      </c>
      <c r="M66" s="145">
        <v>10000</v>
      </c>
      <c r="N66" s="145">
        <v>4600000</v>
      </c>
      <c r="O66" s="190">
        <v>55</v>
      </c>
      <c r="P66" s="190">
        <v>0</v>
      </c>
      <c r="Q66" s="190" t="s">
        <v>582</v>
      </c>
      <c r="R66" s="190" t="s">
        <v>582</v>
      </c>
      <c r="S66" s="190" t="s">
        <v>582</v>
      </c>
      <c r="T66" s="190" t="s">
        <v>582</v>
      </c>
      <c r="U66" s="114" t="b">
        <v>0</v>
      </c>
    </row>
    <row r="67" spans="1:21" x14ac:dyDescent="0.2">
      <c r="A67" s="114" t="s">
        <v>21</v>
      </c>
      <c r="B67" s="114" t="s">
        <v>307</v>
      </c>
      <c r="C67" s="114" t="s">
        <v>1302</v>
      </c>
      <c r="D67" s="144">
        <v>45201</v>
      </c>
      <c r="E67" s="114">
        <v>30</v>
      </c>
      <c r="F67" s="114" t="s">
        <v>49</v>
      </c>
      <c r="G67" s="114" t="s">
        <v>140</v>
      </c>
      <c r="H67" s="114" t="s">
        <v>87</v>
      </c>
      <c r="I67" s="114" t="s">
        <v>336</v>
      </c>
      <c r="J67" s="114">
        <v>0.188</v>
      </c>
      <c r="K67" s="114" t="s">
        <v>425</v>
      </c>
      <c r="L67" s="114" t="b">
        <v>0</v>
      </c>
      <c r="M67" s="145" t="s">
        <v>582</v>
      </c>
      <c r="N67" s="145">
        <v>43000</v>
      </c>
      <c r="O67" s="190">
        <v>25</v>
      </c>
      <c r="P67" s="190">
        <v>870</v>
      </c>
      <c r="Q67" s="190" t="s">
        <v>582</v>
      </c>
      <c r="R67" s="190" t="s">
        <v>582</v>
      </c>
      <c r="S67" s="190" t="s">
        <v>582</v>
      </c>
      <c r="T67" s="190" t="s">
        <v>582</v>
      </c>
      <c r="U67" s="114" t="b">
        <v>0</v>
      </c>
    </row>
    <row r="68" spans="1:21" x14ac:dyDescent="0.2">
      <c r="A68" s="114" t="s">
        <v>21</v>
      </c>
      <c r="B68" s="114" t="s">
        <v>307</v>
      </c>
      <c r="C68" s="114" t="s">
        <v>1302</v>
      </c>
      <c r="D68" s="144">
        <v>45201</v>
      </c>
      <c r="E68" s="114">
        <v>30</v>
      </c>
      <c r="F68" s="114" t="s">
        <v>49</v>
      </c>
      <c r="G68" s="114" t="s">
        <v>5</v>
      </c>
      <c r="H68" s="114" t="s">
        <v>87</v>
      </c>
      <c r="I68" s="114" t="s">
        <v>337</v>
      </c>
      <c r="J68" s="114">
        <v>0.126</v>
      </c>
      <c r="K68" s="114" t="s">
        <v>425</v>
      </c>
      <c r="L68" s="114" t="b">
        <v>0</v>
      </c>
      <c r="M68" s="145" t="s">
        <v>582</v>
      </c>
      <c r="N68" s="145">
        <v>25000</v>
      </c>
      <c r="O68" s="190">
        <v>0</v>
      </c>
      <c r="P68" s="190">
        <v>1800</v>
      </c>
      <c r="Q68" s="190" t="s">
        <v>582</v>
      </c>
      <c r="R68" s="190" t="s">
        <v>582</v>
      </c>
      <c r="S68" s="190" t="s">
        <v>582</v>
      </c>
      <c r="T68" s="190" t="s">
        <v>582</v>
      </c>
      <c r="U68" s="114" t="b">
        <v>0</v>
      </c>
    </row>
    <row r="69" spans="1:21" x14ac:dyDescent="0.2">
      <c r="A69" s="114" t="s">
        <v>21</v>
      </c>
      <c r="B69" s="114" t="s">
        <v>307</v>
      </c>
      <c r="C69" s="114" t="s">
        <v>1302</v>
      </c>
      <c r="D69" s="144">
        <v>45201</v>
      </c>
      <c r="E69" s="114">
        <v>30</v>
      </c>
      <c r="F69" s="114" t="s">
        <v>49</v>
      </c>
      <c r="G69" s="114" t="s">
        <v>147</v>
      </c>
      <c r="H69" s="114" t="s">
        <v>87</v>
      </c>
      <c r="I69" s="114" t="s">
        <v>338</v>
      </c>
      <c r="J69" s="114">
        <v>0.14899999999999999</v>
      </c>
      <c r="K69" s="114" t="s">
        <v>425</v>
      </c>
      <c r="L69" s="114" t="b">
        <v>0</v>
      </c>
      <c r="M69" s="145" t="s">
        <v>582</v>
      </c>
      <c r="N69" s="145">
        <v>250000</v>
      </c>
      <c r="O69" s="190">
        <v>0</v>
      </c>
      <c r="P69" s="190">
        <v>750</v>
      </c>
      <c r="Q69" s="190" t="s">
        <v>582</v>
      </c>
      <c r="R69" s="190" t="s">
        <v>582</v>
      </c>
      <c r="S69" s="190" t="s">
        <v>582</v>
      </c>
      <c r="T69" s="190" t="s">
        <v>582</v>
      </c>
      <c r="U69" s="114" t="b">
        <v>0</v>
      </c>
    </row>
    <row r="70" spans="1:21" x14ac:dyDescent="0.2">
      <c r="A70" s="114" t="s">
        <v>21</v>
      </c>
      <c r="B70" s="114" t="s">
        <v>307</v>
      </c>
      <c r="C70" s="114" t="s">
        <v>1302</v>
      </c>
      <c r="D70" s="144">
        <v>45201</v>
      </c>
      <c r="E70" s="114">
        <v>30</v>
      </c>
      <c r="F70" s="114" t="s">
        <v>49</v>
      </c>
      <c r="G70" s="114" t="s">
        <v>150</v>
      </c>
      <c r="H70" s="114" t="s">
        <v>56</v>
      </c>
      <c r="I70" s="114" t="s">
        <v>339</v>
      </c>
      <c r="J70" s="114">
        <v>0.43</v>
      </c>
      <c r="K70" s="114" t="s">
        <v>425</v>
      </c>
      <c r="L70" s="114" t="b">
        <v>0</v>
      </c>
      <c r="M70" s="145">
        <v>640000</v>
      </c>
      <c r="N70" s="145">
        <v>80000</v>
      </c>
      <c r="O70" s="190">
        <v>15000</v>
      </c>
      <c r="P70" s="190">
        <v>32000</v>
      </c>
      <c r="Q70" s="190" t="s">
        <v>582</v>
      </c>
      <c r="R70" s="190" t="s">
        <v>582</v>
      </c>
      <c r="S70" s="190" t="s">
        <v>582</v>
      </c>
      <c r="T70" s="190" t="s">
        <v>582</v>
      </c>
      <c r="U70" s="114" t="b">
        <v>0</v>
      </c>
    </row>
    <row r="71" spans="1:21" x14ac:dyDescent="0.2">
      <c r="A71" s="114" t="s">
        <v>21</v>
      </c>
      <c r="B71" s="114" t="s">
        <v>307</v>
      </c>
      <c r="C71" s="114" t="s">
        <v>1302</v>
      </c>
      <c r="D71" s="144">
        <v>45201</v>
      </c>
      <c r="E71" s="114">
        <v>30</v>
      </c>
      <c r="F71" s="114" t="s">
        <v>49</v>
      </c>
      <c r="G71" s="114" t="s">
        <v>154</v>
      </c>
      <c r="H71" s="114" t="s">
        <v>56</v>
      </c>
      <c r="I71" s="114" t="s">
        <v>337</v>
      </c>
      <c r="J71" s="114">
        <v>0.126</v>
      </c>
      <c r="K71" s="114" t="s">
        <v>425</v>
      </c>
      <c r="L71" s="114" t="b">
        <v>0</v>
      </c>
      <c r="M71" s="145">
        <v>28</v>
      </c>
      <c r="N71" s="145">
        <v>2200</v>
      </c>
      <c r="O71" s="190">
        <v>1.5</v>
      </c>
      <c r="P71" s="190">
        <v>2900</v>
      </c>
      <c r="Q71" s="190" t="s">
        <v>582</v>
      </c>
      <c r="R71" s="190" t="s">
        <v>582</v>
      </c>
      <c r="S71" s="190" t="s">
        <v>582</v>
      </c>
      <c r="T71" s="190" t="s">
        <v>582</v>
      </c>
      <c r="U71" s="114" t="b">
        <v>0</v>
      </c>
    </row>
    <row r="72" spans="1:21" x14ac:dyDescent="0.2">
      <c r="A72" s="114" t="s">
        <v>21</v>
      </c>
      <c r="B72" s="114" t="s">
        <v>307</v>
      </c>
      <c r="C72" s="114" t="s">
        <v>1302</v>
      </c>
      <c r="D72" s="144">
        <v>45201</v>
      </c>
      <c r="E72" s="114">
        <v>30</v>
      </c>
      <c r="F72" s="114" t="s">
        <v>49</v>
      </c>
      <c r="G72" s="114" t="s">
        <v>158</v>
      </c>
      <c r="H72" s="114" t="s">
        <v>56</v>
      </c>
      <c r="I72" s="114" t="s">
        <v>341</v>
      </c>
      <c r="J72" s="114">
        <v>8.1900000000000001E-2</v>
      </c>
      <c r="K72" s="114" t="s">
        <v>425</v>
      </c>
      <c r="L72" s="114" t="b">
        <v>0</v>
      </c>
      <c r="M72" s="145">
        <v>630</v>
      </c>
      <c r="N72" s="145">
        <v>1700</v>
      </c>
      <c r="O72" s="190">
        <v>18</v>
      </c>
      <c r="P72" s="190">
        <v>1100</v>
      </c>
      <c r="Q72" s="190" t="s">
        <v>582</v>
      </c>
      <c r="R72" s="190" t="s">
        <v>582</v>
      </c>
      <c r="S72" s="190" t="s">
        <v>582</v>
      </c>
      <c r="T72" s="190" t="s">
        <v>582</v>
      </c>
      <c r="U72" s="114" t="b">
        <v>0</v>
      </c>
    </row>
    <row r="73" spans="1:21" x14ac:dyDescent="0.2">
      <c r="A73" s="114" t="s">
        <v>21</v>
      </c>
      <c r="B73" s="114" t="s">
        <v>307</v>
      </c>
      <c r="C73" s="114" t="s">
        <v>1302</v>
      </c>
      <c r="D73" s="144">
        <v>45201</v>
      </c>
      <c r="E73" s="114">
        <v>30</v>
      </c>
      <c r="F73" s="114" t="s">
        <v>49</v>
      </c>
      <c r="G73" s="114" t="s">
        <v>6</v>
      </c>
      <c r="H73" s="114" t="s">
        <v>56</v>
      </c>
      <c r="I73" s="114" t="s">
        <v>342</v>
      </c>
      <c r="J73" s="114">
        <v>0.13700000000000001</v>
      </c>
      <c r="K73" s="114" t="s">
        <v>425</v>
      </c>
      <c r="L73" s="114" t="b">
        <v>0</v>
      </c>
      <c r="M73" s="145">
        <v>4500</v>
      </c>
      <c r="N73" s="145">
        <v>110000</v>
      </c>
      <c r="O73" s="190">
        <v>31</v>
      </c>
      <c r="P73" s="190">
        <v>27000</v>
      </c>
      <c r="Q73" s="190" t="s">
        <v>582</v>
      </c>
      <c r="R73" s="190" t="s">
        <v>582</v>
      </c>
      <c r="S73" s="190" t="s">
        <v>582</v>
      </c>
      <c r="T73" s="190" t="s">
        <v>582</v>
      </c>
      <c r="U73" s="114" t="b">
        <v>0</v>
      </c>
    </row>
    <row r="74" spans="1:21" x14ac:dyDescent="0.2">
      <c r="A74" s="114" t="s">
        <v>21</v>
      </c>
      <c r="B74" s="114" t="s">
        <v>307</v>
      </c>
      <c r="C74" s="114" t="s">
        <v>1302</v>
      </c>
      <c r="D74" s="144">
        <v>45201</v>
      </c>
      <c r="E74" s="114">
        <v>30</v>
      </c>
      <c r="F74" s="114" t="s">
        <v>49</v>
      </c>
      <c r="G74" s="114" t="s">
        <v>164</v>
      </c>
      <c r="H74" s="114" t="s">
        <v>56</v>
      </c>
      <c r="I74" s="114" t="s">
        <v>343</v>
      </c>
      <c r="J74" s="114">
        <v>0.10100000000000001</v>
      </c>
      <c r="K74" s="114" t="s">
        <v>425</v>
      </c>
      <c r="L74" s="114" t="b">
        <v>0</v>
      </c>
      <c r="M74" s="145">
        <v>62000</v>
      </c>
      <c r="N74" s="145">
        <v>730000</v>
      </c>
      <c r="O74" s="190">
        <v>3200</v>
      </c>
      <c r="P74" s="190">
        <v>890000</v>
      </c>
      <c r="Q74" s="190" t="s">
        <v>582</v>
      </c>
      <c r="R74" s="190" t="s">
        <v>582</v>
      </c>
      <c r="S74" s="190" t="s">
        <v>582</v>
      </c>
      <c r="T74" s="190" t="s">
        <v>582</v>
      </c>
      <c r="U74" s="114" t="b">
        <v>0</v>
      </c>
    </row>
    <row r="75" spans="1:21" x14ac:dyDescent="0.2">
      <c r="A75" s="114" t="s">
        <v>21</v>
      </c>
      <c r="B75" s="114" t="s">
        <v>307</v>
      </c>
      <c r="C75" s="114" t="s">
        <v>1302</v>
      </c>
      <c r="D75" s="144">
        <v>45201</v>
      </c>
      <c r="E75" s="114">
        <v>30</v>
      </c>
      <c r="F75" s="114" t="s">
        <v>49</v>
      </c>
      <c r="G75" s="114" t="s">
        <v>7</v>
      </c>
      <c r="H75" s="114" t="s">
        <v>56</v>
      </c>
      <c r="I75" s="114">
        <v>0.33200000000000002</v>
      </c>
      <c r="J75" s="114">
        <v>0.33200000000000002</v>
      </c>
      <c r="K75" s="114" t="s">
        <v>425</v>
      </c>
      <c r="L75" s="114" t="b">
        <v>1</v>
      </c>
      <c r="M75" s="145">
        <v>500</v>
      </c>
      <c r="N75" s="145">
        <v>720</v>
      </c>
      <c r="O75" s="205">
        <v>50</v>
      </c>
      <c r="P75" s="205">
        <v>1800</v>
      </c>
      <c r="Q75" s="190">
        <v>6.6399999999999999E-4</v>
      </c>
      <c r="R75" s="190">
        <v>4.6111111111111114E-4</v>
      </c>
      <c r="S75" s="190" t="s">
        <v>582</v>
      </c>
      <c r="T75" s="190" t="s">
        <v>582</v>
      </c>
      <c r="U75" s="114" t="b">
        <v>0</v>
      </c>
    </row>
    <row r="76" spans="1:21" x14ac:dyDescent="0.2">
      <c r="A76" s="114" t="s">
        <v>21</v>
      </c>
      <c r="B76" s="114" t="s">
        <v>307</v>
      </c>
      <c r="C76" s="114" t="s">
        <v>1302</v>
      </c>
      <c r="D76" s="144">
        <v>45201</v>
      </c>
      <c r="E76" s="114">
        <v>30</v>
      </c>
      <c r="F76" s="114" t="s">
        <v>49</v>
      </c>
      <c r="G76" s="114" t="s">
        <v>172</v>
      </c>
      <c r="H76" s="114" t="s">
        <v>87</v>
      </c>
      <c r="I76" s="114" t="s">
        <v>347</v>
      </c>
      <c r="J76" s="114">
        <v>0.105</v>
      </c>
      <c r="K76" s="114" t="s">
        <v>425</v>
      </c>
      <c r="L76" s="114" t="b">
        <v>0</v>
      </c>
      <c r="M76" s="145" t="s">
        <v>582</v>
      </c>
      <c r="N76" s="145">
        <v>55000</v>
      </c>
      <c r="O76" s="190">
        <v>0</v>
      </c>
      <c r="P76" s="190">
        <v>9100</v>
      </c>
      <c r="Q76" s="190" t="s">
        <v>582</v>
      </c>
      <c r="R76" s="190" t="s">
        <v>582</v>
      </c>
      <c r="S76" s="190" t="s">
        <v>582</v>
      </c>
      <c r="T76" s="190" t="s">
        <v>582</v>
      </c>
      <c r="U76" s="114" t="b">
        <v>0</v>
      </c>
    </row>
    <row r="77" spans="1:21" x14ac:dyDescent="0.2">
      <c r="A77" s="114" t="s">
        <v>21</v>
      </c>
      <c r="B77" s="114" t="s">
        <v>307</v>
      </c>
      <c r="C77" s="114" t="s">
        <v>1302</v>
      </c>
      <c r="D77" s="144">
        <v>45201</v>
      </c>
      <c r="E77" s="114">
        <v>30</v>
      </c>
      <c r="F77" s="114" t="s">
        <v>49</v>
      </c>
      <c r="G77" s="114" t="s">
        <v>9</v>
      </c>
      <c r="H77" s="114" t="s">
        <v>56</v>
      </c>
      <c r="I77" s="114" t="s">
        <v>349</v>
      </c>
      <c r="J77" s="114">
        <v>0.91500000000000004</v>
      </c>
      <c r="K77" s="114" t="s">
        <v>425</v>
      </c>
      <c r="L77" s="114" t="b">
        <v>1</v>
      </c>
      <c r="M77" s="145">
        <v>34000</v>
      </c>
      <c r="N77" s="145">
        <v>5600</v>
      </c>
      <c r="O77" s="190">
        <v>130</v>
      </c>
      <c r="P77" s="190">
        <v>470</v>
      </c>
      <c r="Q77" s="190">
        <v>2.6911764705882354E-5</v>
      </c>
      <c r="R77" s="190">
        <v>1.6339285714285715E-4</v>
      </c>
      <c r="S77" s="190">
        <v>7.0384615384615386E-3</v>
      </c>
      <c r="T77" s="190">
        <v>1.9468085106382979E-3</v>
      </c>
      <c r="U77" s="114" t="b">
        <v>0</v>
      </c>
    </row>
    <row r="78" spans="1:21" x14ac:dyDescent="0.2">
      <c r="A78" s="114" t="s">
        <v>21</v>
      </c>
      <c r="B78" s="114" t="s">
        <v>307</v>
      </c>
      <c r="C78" s="114" t="s">
        <v>1302</v>
      </c>
      <c r="D78" s="144">
        <v>45201</v>
      </c>
      <c r="E78" s="114">
        <v>30</v>
      </c>
      <c r="F78" s="114" t="s">
        <v>49</v>
      </c>
      <c r="G78" s="114" t="s">
        <v>11</v>
      </c>
      <c r="H78" s="114" t="s">
        <v>87</v>
      </c>
      <c r="I78" s="114" t="s">
        <v>351</v>
      </c>
      <c r="J78" s="114">
        <v>0.27800000000000002</v>
      </c>
      <c r="K78" s="114" t="s">
        <v>425</v>
      </c>
      <c r="L78" s="114" t="b">
        <v>0</v>
      </c>
      <c r="M78" s="145" t="s">
        <v>582</v>
      </c>
      <c r="N78" s="145">
        <v>220000</v>
      </c>
      <c r="O78" s="190">
        <v>0</v>
      </c>
      <c r="P78" s="190">
        <v>150000</v>
      </c>
      <c r="Q78" s="190" t="s">
        <v>582</v>
      </c>
      <c r="R78" s="190" t="s">
        <v>582</v>
      </c>
      <c r="S78" s="190" t="s">
        <v>582</v>
      </c>
      <c r="T78" s="190" t="s">
        <v>582</v>
      </c>
      <c r="U78" s="114" t="b">
        <v>0</v>
      </c>
    </row>
    <row r="79" spans="1:21" x14ac:dyDescent="0.2">
      <c r="A79" s="114" t="s">
        <v>21</v>
      </c>
      <c r="B79" s="114" t="s">
        <v>307</v>
      </c>
      <c r="C79" s="114" t="s">
        <v>1302</v>
      </c>
      <c r="D79" s="144">
        <v>45201</v>
      </c>
      <c r="E79" s="114">
        <v>30</v>
      </c>
      <c r="F79" s="114" t="s">
        <v>49</v>
      </c>
      <c r="G79" s="114" t="s">
        <v>176</v>
      </c>
      <c r="H79" s="114" t="s">
        <v>87</v>
      </c>
      <c r="I79" s="114" t="s">
        <v>338</v>
      </c>
      <c r="J79" s="114">
        <v>0.14899999999999999</v>
      </c>
      <c r="K79" s="114" t="s">
        <v>425</v>
      </c>
      <c r="L79" s="114" t="b">
        <v>0</v>
      </c>
      <c r="M79" s="145" t="s">
        <v>582</v>
      </c>
      <c r="N79" s="145">
        <v>1100000</v>
      </c>
      <c r="O79" s="190">
        <v>0</v>
      </c>
      <c r="P79" s="190">
        <v>53000</v>
      </c>
      <c r="Q79" s="190" t="s">
        <v>582</v>
      </c>
      <c r="R79" s="190" t="s">
        <v>582</v>
      </c>
      <c r="S79" s="190" t="s">
        <v>582</v>
      </c>
      <c r="T79" s="190" t="s">
        <v>582</v>
      </c>
      <c r="U79" s="114" t="b">
        <v>0</v>
      </c>
    </row>
    <row r="80" spans="1:21" x14ac:dyDescent="0.2">
      <c r="A80" s="114" t="s">
        <v>21</v>
      </c>
      <c r="B80" s="114" t="s">
        <v>307</v>
      </c>
      <c r="C80" s="114" t="s">
        <v>1302</v>
      </c>
      <c r="D80" s="144">
        <v>45201</v>
      </c>
      <c r="E80" s="114">
        <v>30</v>
      </c>
      <c r="F80" s="114" t="s">
        <v>49</v>
      </c>
      <c r="G80" s="114" t="s">
        <v>180</v>
      </c>
      <c r="H80" s="114" t="s">
        <v>56</v>
      </c>
      <c r="I80" s="114" t="s">
        <v>353</v>
      </c>
      <c r="J80" s="114">
        <v>0.158</v>
      </c>
      <c r="K80" s="114" t="s">
        <v>425</v>
      </c>
      <c r="L80" s="114" t="b">
        <v>0</v>
      </c>
      <c r="M80" s="145">
        <v>1000</v>
      </c>
      <c r="N80" s="145">
        <v>49</v>
      </c>
      <c r="O80" s="190">
        <v>44</v>
      </c>
      <c r="P80" s="190">
        <v>50</v>
      </c>
      <c r="Q80" s="190" t="s">
        <v>582</v>
      </c>
      <c r="R80" s="190" t="s">
        <v>582</v>
      </c>
      <c r="S80" s="190" t="s">
        <v>582</v>
      </c>
      <c r="T80" s="190" t="s">
        <v>582</v>
      </c>
      <c r="U80" s="114" t="b">
        <v>0</v>
      </c>
    </row>
    <row r="81" spans="1:21" x14ac:dyDescent="0.2">
      <c r="A81" s="114" t="s">
        <v>21</v>
      </c>
      <c r="B81" s="114" t="s">
        <v>307</v>
      </c>
      <c r="C81" s="114" t="s">
        <v>1302</v>
      </c>
      <c r="D81" s="144">
        <v>45201</v>
      </c>
      <c r="E81" s="114">
        <v>30</v>
      </c>
      <c r="F81" s="114" t="s">
        <v>49</v>
      </c>
      <c r="G81" s="114" t="s">
        <v>184</v>
      </c>
      <c r="H81" s="114" t="s">
        <v>185</v>
      </c>
      <c r="I81" s="114" t="s">
        <v>355</v>
      </c>
      <c r="J81" s="114">
        <v>0.19</v>
      </c>
      <c r="K81" s="114" t="s">
        <v>425</v>
      </c>
      <c r="L81" s="114" t="b">
        <v>0</v>
      </c>
      <c r="M81" s="145" t="s">
        <v>582</v>
      </c>
      <c r="N81" s="145" t="s">
        <v>582</v>
      </c>
      <c r="O81" s="190">
        <v>13</v>
      </c>
      <c r="P81" s="190">
        <v>39</v>
      </c>
      <c r="Q81" s="190" t="s">
        <v>582</v>
      </c>
      <c r="R81" s="190" t="s">
        <v>582</v>
      </c>
      <c r="S81" s="190" t="s">
        <v>582</v>
      </c>
      <c r="T81" s="190" t="s">
        <v>582</v>
      </c>
      <c r="U81" s="114" t="b">
        <v>0</v>
      </c>
    </row>
    <row r="82" spans="1:21" x14ac:dyDescent="0.2">
      <c r="A82" s="114" t="s">
        <v>21</v>
      </c>
      <c r="B82" s="114" t="s">
        <v>307</v>
      </c>
      <c r="C82" s="114" t="s">
        <v>1302</v>
      </c>
      <c r="D82" s="144">
        <v>45201</v>
      </c>
      <c r="E82" s="114">
        <v>30</v>
      </c>
      <c r="F82" s="114" t="s">
        <v>49</v>
      </c>
      <c r="G82" s="114" t="s">
        <v>188</v>
      </c>
      <c r="H82" s="114" t="s">
        <v>87</v>
      </c>
      <c r="I82" s="114" t="s">
        <v>356</v>
      </c>
      <c r="J82" s="114">
        <v>0.16</v>
      </c>
      <c r="K82" s="114" t="s">
        <v>425</v>
      </c>
      <c r="L82" s="114" t="b">
        <v>0</v>
      </c>
      <c r="M82" s="145" t="s">
        <v>582</v>
      </c>
      <c r="N82" s="145">
        <v>160000</v>
      </c>
      <c r="O82" s="190">
        <v>0</v>
      </c>
      <c r="P82" s="190">
        <v>0</v>
      </c>
      <c r="Q82" s="190" t="s">
        <v>582</v>
      </c>
      <c r="R82" s="190" t="s">
        <v>582</v>
      </c>
      <c r="S82" s="190" t="s">
        <v>582</v>
      </c>
      <c r="T82" s="190" t="s">
        <v>582</v>
      </c>
      <c r="U82" s="114" t="b">
        <v>0</v>
      </c>
    </row>
    <row r="83" spans="1:21" x14ac:dyDescent="0.2">
      <c r="A83" s="114" t="s">
        <v>21</v>
      </c>
      <c r="B83" s="114" t="s">
        <v>307</v>
      </c>
      <c r="C83" s="114" t="s">
        <v>1302</v>
      </c>
      <c r="D83" s="144">
        <v>45201</v>
      </c>
      <c r="E83" s="114">
        <v>30</v>
      </c>
      <c r="F83" s="114" t="s">
        <v>49</v>
      </c>
      <c r="G83" s="114" t="s">
        <v>191</v>
      </c>
      <c r="H83" s="114" t="s">
        <v>87</v>
      </c>
      <c r="I83" s="114" t="s">
        <v>357</v>
      </c>
      <c r="J83" s="114">
        <v>0.32200000000000001</v>
      </c>
      <c r="K83" s="114" t="s">
        <v>425</v>
      </c>
      <c r="L83" s="114" t="b">
        <v>0</v>
      </c>
      <c r="M83" s="145" t="s">
        <v>582</v>
      </c>
      <c r="N83" s="145">
        <v>5500</v>
      </c>
      <c r="O83" s="190">
        <v>0</v>
      </c>
      <c r="P83" s="190">
        <v>2400</v>
      </c>
      <c r="Q83" s="190" t="s">
        <v>582</v>
      </c>
      <c r="R83" s="190" t="s">
        <v>582</v>
      </c>
      <c r="S83" s="190" t="s">
        <v>582</v>
      </c>
      <c r="T83" s="190" t="s">
        <v>582</v>
      </c>
      <c r="U83" s="114" t="b">
        <v>0</v>
      </c>
    </row>
    <row r="84" spans="1:21" x14ac:dyDescent="0.2">
      <c r="A84" s="114" t="s">
        <v>21</v>
      </c>
      <c r="B84" s="114" t="s">
        <v>307</v>
      </c>
      <c r="C84" s="114" t="s">
        <v>1302</v>
      </c>
      <c r="D84" s="144">
        <v>45201</v>
      </c>
      <c r="E84" s="114">
        <v>30</v>
      </c>
      <c r="F84" s="114" t="s">
        <v>49</v>
      </c>
      <c r="G84" s="114" t="s">
        <v>1</v>
      </c>
      <c r="H84" s="114" t="s">
        <v>87</v>
      </c>
      <c r="I84" s="114" t="s">
        <v>359</v>
      </c>
      <c r="J84" s="114">
        <v>0.104</v>
      </c>
      <c r="K84" s="114" t="s">
        <v>425</v>
      </c>
      <c r="L84" s="114" t="b">
        <v>0</v>
      </c>
      <c r="M84" s="145" t="s">
        <v>582</v>
      </c>
      <c r="N84" s="145">
        <v>9200</v>
      </c>
      <c r="O84" s="190">
        <v>0</v>
      </c>
      <c r="P84" s="190">
        <v>1700</v>
      </c>
      <c r="Q84" s="190" t="s">
        <v>582</v>
      </c>
      <c r="R84" s="190" t="s">
        <v>582</v>
      </c>
      <c r="S84" s="190" t="s">
        <v>582</v>
      </c>
      <c r="T84" s="190" t="s">
        <v>582</v>
      </c>
      <c r="U84" s="114" t="b">
        <v>0</v>
      </c>
    </row>
    <row r="85" spans="1:21" x14ac:dyDescent="0.2">
      <c r="A85" s="114" t="s">
        <v>21</v>
      </c>
      <c r="B85" s="114" t="s">
        <v>307</v>
      </c>
      <c r="C85" s="114" t="s">
        <v>1302</v>
      </c>
      <c r="D85" s="144">
        <v>45201</v>
      </c>
      <c r="E85" s="114">
        <v>30</v>
      </c>
      <c r="F85" s="114" t="s">
        <v>49</v>
      </c>
      <c r="G85" s="114" t="s">
        <v>196</v>
      </c>
      <c r="H85" s="114" t="s">
        <v>56</v>
      </c>
      <c r="I85" s="114" t="s">
        <v>361</v>
      </c>
      <c r="J85" s="114">
        <v>0.23400000000000001</v>
      </c>
      <c r="K85" s="114" t="s">
        <v>425</v>
      </c>
      <c r="L85" s="114" t="b">
        <v>0</v>
      </c>
      <c r="M85" s="145">
        <v>1300</v>
      </c>
      <c r="N85" s="145">
        <v>17000</v>
      </c>
      <c r="O85" s="190">
        <v>3.3</v>
      </c>
      <c r="P85" s="190">
        <v>270</v>
      </c>
      <c r="Q85" s="190" t="s">
        <v>582</v>
      </c>
      <c r="R85" s="190" t="s">
        <v>582</v>
      </c>
      <c r="S85" s="190" t="s">
        <v>582</v>
      </c>
      <c r="T85" s="190" t="s">
        <v>582</v>
      </c>
      <c r="U85" s="114" t="b">
        <v>0</v>
      </c>
    </row>
    <row r="86" spans="1:21" x14ac:dyDescent="0.2">
      <c r="A86" s="114" t="s">
        <v>21</v>
      </c>
      <c r="B86" s="114" t="s">
        <v>307</v>
      </c>
      <c r="C86" s="114" t="s">
        <v>1302</v>
      </c>
      <c r="D86" s="144">
        <v>45201</v>
      </c>
      <c r="E86" s="114">
        <v>30</v>
      </c>
      <c r="F86" s="114" t="s">
        <v>49</v>
      </c>
      <c r="G86" s="114" t="s">
        <v>200</v>
      </c>
      <c r="H86" s="114" t="s">
        <v>87</v>
      </c>
      <c r="I86" s="114" t="s">
        <v>363</v>
      </c>
      <c r="J86" s="114">
        <v>0.17399999999999999</v>
      </c>
      <c r="K86" s="114" t="s">
        <v>425</v>
      </c>
      <c r="L86" s="114" t="b">
        <v>0</v>
      </c>
      <c r="M86" s="145" t="s">
        <v>582</v>
      </c>
      <c r="N86" s="145">
        <v>23000</v>
      </c>
      <c r="O86" s="190">
        <v>0</v>
      </c>
      <c r="P86" s="190">
        <v>3300</v>
      </c>
      <c r="Q86" s="190" t="s">
        <v>582</v>
      </c>
      <c r="R86" s="190" t="s">
        <v>582</v>
      </c>
      <c r="S86" s="190" t="s">
        <v>582</v>
      </c>
      <c r="T86" s="190" t="s">
        <v>582</v>
      </c>
      <c r="U86" s="114" t="b">
        <v>0</v>
      </c>
    </row>
    <row r="87" spans="1:21" x14ac:dyDescent="0.2">
      <c r="A87" s="114" t="s">
        <v>21</v>
      </c>
      <c r="B87" s="114" t="s">
        <v>307</v>
      </c>
      <c r="C87" s="114" t="s">
        <v>1302</v>
      </c>
      <c r="D87" s="144">
        <v>45201</v>
      </c>
      <c r="E87" s="114">
        <v>30</v>
      </c>
      <c r="F87" s="114" t="s">
        <v>49</v>
      </c>
      <c r="G87" s="114" t="s">
        <v>4</v>
      </c>
      <c r="H87" s="114" t="s">
        <v>87</v>
      </c>
      <c r="I87" s="114" t="s">
        <v>366</v>
      </c>
      <c r="J87" s="114">
        <v>3.27E-2</v>
      </c>
      <c r="K87" s="114" t="s">
        <v>425</v>
      </c>
      <c r="L87" s="114" t="b">
        <v>1</v>
      </c>
      <c r="M87" s="145" t="s">
        <v>582</v>
      </c>
      <c r="N87" s="145">
        <v>54000</v>
      </c>
      <c r="O87" s="190">
        <v>0</v>
      </c>
      <c r="P87" s="190">
        <v>0</v>
      </c>
      <c r="Q87" s="190" t="s">
        <v>582</v>
      </c>
      <c r="R87" s="190">
        <v>6.0555555555555557E-7</v>
      </c>
      <c r="S87" s="190" t="s">
        <v>582</v>
      </c>
      <c r="T87" s="190" t="s">
        <v>582</v>
      </c>
      <c r="U87" s="114" t="b">
        <v>0</v>
      </c>
    </row>
    <row r="88" spans="1:21" x14ac:dyDescent="0.2">
      <c r="A88" s="114" t="s">
        <v>21</v>
      </c>
      <c r="B88" s="114" t="s">
        <v>307</v>
      </c>
      <c r="C88" s="114" t="s">
        <v>1302</v>
      </c>
      <c r="D88" s="144">
        <v>45201</v>
      </c>
      <c r="E88" s="114">
        <v>30</v>
      </c>
      <c r="F88" s="114" t="s">
        <v>49</v>
      </c>
      <c r="G88" s="114" t="s">
        <v>223</v>
      </c>
      <c r="H88" s="114" t="s">
        <v>87</v>
      </c>
      <c r="I88" s="114" t="s">
        <v>365</v>
      </c>
      <c r="J88" s="114">
        <v>1.9E-2</v>
      </c>
      <c r="K88" s="114" t="s">
        <v>425</v>
      </c>
      <c r="L88" s="114" t="b">
        <v>0</v>
      </c>
      <c r="M88" s="145" t="s">
        <v>582</v>
      </c>
      <c r="N88" s="145">
        <v>130000</v>
      </c>
      <c r="O88" s="190">
        <v>0</v>
      </c>
      <c r="P88" s="190">
        <v>0</v>
      </c>
      <c r="Q88" s="190" t="s">
        <v>582</v>
      </c>
      <c r="R88" s="190" t="s">
        <v>582</v>
      </c>
      <c r="S88" s="190" t="s">
        <v>582</v>
      </c>
      <c r="T88" s="190" t="s">
        <v>582</v>
      </c>
      <c r="U88" s="114" t="b">
        <v>0</v>
      </c>
    </row>
    <row r="89" spans="1:21" x14ac:dyDescent="0.2">
      <c r="A89" s="114" t="s">
        <v>21</v>
      </c>
      <c r="B89" s="114" t="s">
        <v>307</v>
      </c>
      <c r="C89" s="114" t="s">
        <v>1302</v>
      </c>
      <c r="D89" s="144">
        <v>45201</v>
      </c>
      <c r="E89" s="114">
        <v>30</v>
      </c>
      <c r="F89" s="114" t="s">
        <v>49</v>
      </c>
      <c r="G89" s="114" t="s">
        <v>231</v>
      </c>
      <c r="H89" s="114" t="s">
        <v>56</v>
      </c>
      <c r="I89" s="114" t="s">
        <v>370</v>
      </c>
      <c r="J89" s="114">
        <v>2.0299999999999999E-2</v>
      </c>
      <c r="K89" s="114" t="s">
        <v>425</v>
      </c>
      <c r="L89" s="114" t="b">
        <v>0</v>
      </c>
      <c r="M89" s="145">
        <v>280</v>
      </c>
      <c r="N89" s="145" t="s">
        <v>582</v>
      </c>
      <c r="O89" s="190" t="s">
        <v>582</v>
      </c>
      <c r="P89" s="190" t="s">
        <v>582</v>
      </c>
      <c r="Q89" s="190" t="s">
        <v>582</v>
      </c>
      <c r="R89" s="190" t="s">
        <v>582</v>
      </c>
      <c r="S89" s="190" t="s">
        <v>582</v>
      </c>
      <c r="T89" s="190" t="s">
        <v>582</v>
      </c>
      <c r="U89" s="114" t="b">
        <v>0</v>
      </c>
    </row>
    <row r="90" spans="1:21" x14ac:dyDescent="0.2">
      <c r="A90" s="114" t="s">
        <v>21</v>
      </c>
      <c r="B90" s="114" t="s">
        <v>307</v>
      </c>
      <c r="C90" s="114" t="s">
        <v>1302</v>
      </c>
      <c r="D90" s="144">
        <v>45201</v>
      </c>
      <c r="E90" s="114">
        <v>30</v>
      </c>
      <c r="F90" s="114" t="s">
        <v>49</v>
      </c>
      <c r="G90" s="114" t="s">
        <v>234</v>
      </c>
      <c r="H90" s="114" t="s">
        <v>205</v>
      </c>
      <c r="I90" s="114" t="s">
        <v>371</v>
      </c>
      <c r="J90" s="114">
        <v>1.84E-2</v>
      </c>
      <c r="K90" s="114" t="s">
        <v>425</v>
      </c>
      <c r="L90" s="114" t="b">
        <v>0</v>
      </c>
      <c r="M90" s="145">
        <v>0</v>
      </c>
      <c r="N90" s="145">
        <v>0</v>
      </c>
      <c r="O90" s="190" t="s">
        <v>582</v>
      </c>
      <c r="P90" s="190" t="s">
        <v>582</v>
      </c>
      <c r="Q90" s="190" t="s">
        <v>582</v>
      </c>
      <c r="R90" s="190" t="s">
        <v>582</v>
      </c>
      <c r="S90" s="190" t="s">
        <v>582</v>
      </c>
      <c r="T90" s="190" t="s">
        <v>582</v>
      </c>
      <c r="U90" s="114" t="b">
        <v>0</v>
      </c>
    </row>
    <row r="91" spans="1:21" x14ac:dyDescent="0.2">
      <c r="A91" s="114" t="s">
        <v>21</v>
      </c>
      <c r="B91" s="114" t="s">
        <v>307</v>
      </c>
      <c r="C91" s="114" t="s">
        <v>1302</v>
      </c>
      <c r="D91" s="144">
        <v>45201</v>
      </c>
      <c r="E91" s="114">
        <v>30</v>
      </c>
      <c r="F91" s="114" t="s">
        <v>49</v>
      </c>
      <c r="G91" s="114" t="s">
        <v>238</v>
      </c>
      <c r="H91" s="114" t="s">
        <v>205</v>
      </c>
      <c r="I91" s="114" t="s">
        <v>372</v>
      </c>
      <c r="J91" s="114">
        <v>1.6799999999999999E-2</v>
      </c>
      <c r="K91" s="114" t="s">
        <v>425</v>
      </c>
      <c r="L91" s="114" t="b">
        <v>0</v>
      </c>
      <c r="M91" s="145">
        <v>0</v>
      </c>
      <c r="N91" s="145" t="s">
        <v>582</v>
      </c>
      <c r="O91" s="190" t="s">
        <v>582</v>
      </c>
      <c r="P91" s="190" t="s">
        <v>582</v>
      </c>
      <c r="Q91" s="190" t="s">
        <v>582</v>
      </c>
      <c r="R91" s="190" t="s">
        <v>582</v>
      </c>
      <c r="S91" s="190" t="s">
        <v>582</v>
      </c>
      <c r="T91" s="190" t="s">
        <v>582</v>
      </c>
      <c r="U91" s="114" t="b">
        <v>0</v>
      </c>
    </row>
    <row r="92" spans="1:21" x14ac:dyDescent="0.2">
      <c r="A92" s="114" t="s">
        <v>21</v>
      </c>
      <c r="B92" s="114" t="s">
        <v>307</v>
      </c>
      <c r="C92" s="114" t="s">
        <v>1302</v>
      </c>
      <c r="D92" s="144">
        <v>45201</v>
      </c>
      <c r="E92" s="114">
        <v>30</v>
      </c>
      <c r="F92" s="114" t="s">
        <v>49</v>
      </c>
      <c r="G92" s="114" t="s">
        <v>242</v>
      </c>
      <c r="H92" s="114" t="s">
        <v>205</v>
      </c>
      <c r="I92" s="114" t="s">
        <v>373</v>
      </c>
      <c r="J92" s="114">
        <v>2.0199999999999999E-2</v>
      </c>
      <c r="K92" s="114" t="s">
        <v>425</v>
      </c>
      <c r="L92" s="114" t="b">
        <v>0</v>
      </c>
      <c r="M92" s="145">
        <v>0</v>
      </c>
      <c r="N92" s="145" t="s">
        <v>582</v>
      </c>
      <c r="O92" s="190" t="s">
        <v>582</v>
      </c>
      <c r="P92" s="190" t="s">
        <v>582</v>
      </c>
      <c r="Q92" s="190" t="s">
        <v>582</v>
      </c>
      <c r="R92" s="190" t="s">
        <v>582</v>
      </c>
      <c r="S92" s="190" t="s">
        <v>582</v>
      </c>
      <c r="T92" s="190" t="s">
        <v>582</v>
      </c>
      <c r="U92" s="114" t="b">
        <v>0</v>
      </c>
    </row>
    <row r="93" spans="1:21" x14ac:dyDescent="0.2">
      <c r="A93" s="114" t="s">
        <v>21</v>
      </c>
      <c r="B93" s="114" t="s">
        <v>307</v>
      </c>
      <c r="C93" s="114" t="s">
        <v>1302</v>
      </c>
      <c r="D93" s="144">
        <v>45201</v>
      </c>
      <c r="E93" s="114">
        <v>30</v>
      </c>
      <c r="F93" s="114" t="s">
        <v>49</v>
      </c>
      <c r="G93" s="114" t="s">
        <v>8</v>
      </c>
      <c r="H93" s="114" t="s">
        <v>205</v>
      </c>
      <c r="I93" s="114" t="s">
        <v>374</v>
      </c>
      <c r="J93" s="114">
        <v>1.7899999999999999E-2</v>
      </c>
      <c r="K93" s="114" t="s">
        <v>425</v>
      </c>
      <c r="L93" s="114" t="b">
        <v>0</v>
      </c>
      <c r="M93" s="145">
        <v>0</v>
      </c>
      <c r="N93" s="145" t="s">
        <v>582</v>
      </c>
      <c r="O93" s="190" t="s">
        <v>582</v>
      </c>
      <c r="P93" s="190" t="s">
        <v>582</v>
      </c>
      <c r="Q93" s="190" t="s">
        <v>582</v>
      </c>
      <c r="R93" s="190" t="s">
        <v>582</v>
      </c>
      <c r="S93" s="190" t="s">
        <v>582</v>
      </c>
      <c r="T93" s="190" t="s">
        <v>582</v>
      </c>
      <c r="U93" s="114" t="b">
        <v>0</v>
      </c>
    </row>
    <row r="94" spans="1:21" x14ac:dyDescent="0.2">
      <c r="A94" s="114" t="s">
        <v>21</v>
      </c>
      <c r="B94" s="114" t="s">
        <v>307</v>
      </c>
      <c r="C94" s="114" t="s">
        <v>1302</v>
      </c>
      <c r="D94" s="144">
        <v>45201</v>
      </c>
      <c r="E94" s="114">
        <v>30</v>
      </c>
      <c r="F94" s="114" t="s">
        <v>49</v>
      </c>
      <c r="G94" s="114" t="s">
        <v>249</v>
      </c>
      <c r="H94" s="114" t="s">
        <v>205</v>
      </c>
      <c r="I94" s="114" t="s">
        <v>376</v>
      </c>
      <c r="J94" s="114">
        <v>1.6E-2</v>
      </c>
      <c r="K94" s="114" t="s">
        <v>425</v>
      </c>
      <c r="L94" s="114" t="b">
        <v>0</v>
      </c>
      <c r="M94" s="145">
        <v>0</v>
      </c>
      <c r="N94" s="145" t="s">
        <v>582</v>
      </c>
      <c r="O94" s="190" t="s">
        <v>582</v>
      </c>
      <c r="P94" s="190" t="s">
        <v>582</v>
      </c>
      <c r="Q94" s="190" t="s">
        <v>582</v>
      </c>
      <c r="R94" s="190" t="s">
        <v>582</v>
      </c>
      <c r="S94" s="190" t="s">
        <v>582</v>
      </c>
      <c r="T94" s="190" t="s">
        <v>582</v>
      </c>
      <c r="U94" s="114" t="b">
        <v>0</v>
      </c>
    </row>
    <row r="95" spans="1:21" x14ac:dyDescent="0.2">
      <c r="A95" s="114" t="s">
        <v>21</v>
      </c>
      <c r="B95" s="114" t="s">
        <v>307</v>
      </c>
      <c r="C95" s="114" t="s">
        <v>1302</v>
      </c>
      <c r="D95" s="144">
        <v>45201</v>
      </c>
      <c r="E95" s="114">
        <v>30</v>
      </c>
      <c r="F95" s="114" t="s">
        <v>49</v>
      </c>
      <c r="G95" s="114" t="s">
        <v>10</v>
      </c>
      <c r="H95" s="114" t="s">
        <v>208</v>
      </c>
      <c r="I95" s="114" t="s">
        <v>377</v>
      </c>
      <c r="J95" s="114">
        <v>2.7E-2</v>
      </c>
      <c r="K95" s="114" t="s">
        <v>425</v>
      </c>
      <c r="L95" s="114" t="b">
        <v>0</v>
      </c>
      <c r="M95" s="145" t="s">
        <v>582</v>
      </c>
      <c r="N95" s="145">
        <v>0</v>
      </c>
      <c r="O95" s="190">
        <v>0</v>
      </c>
      <c r="P95" s="190">
        <v>0</v>
      </c>
      <c r="Q95" s="190" t="s">
        <v>582</v>
      </c>
      <c r="R95" s="190" t="s">
        <v>582</v>
      </c>
      <c r="S95" s="190" t="s">
        <v>582</v>
      </c>
      <c r="T95" s="190" t="s">
        <v>582</v>
      </c>
      <c r="U95" s="114" t="b">
        <v>0</v>
      </c>
    </row>
    <row r="96" spans="1:21" x14ac:dyDescent="0.2">
      <c r="A96" s="114" t="s">
        <v>21</v>
      </c>
      <c r="B96" s="114" t="s">
        <v>307</v>
      </c>
      <c r="C96" s="114" t="s">
        <v>1302</v>
      </c>
      <c r="D96" s="144">
        <v>45201</v>
      </c>
      <c r="E96" s="114">
        <v>30</v>
      </c>
      <c r="F96" s="114" t="s">
        <v>49</v>
      </c>
      <c r="G96" s="114" t="s">
        <v>12</v>
      </c>
      <c r="H96" s="114" t="s">
        <v>87</v>
      </c>
      <c r="I96" s="114" t="s">
        <v>379</v>
      </c>
      <c r="J96" s="114">
        <v>4.7E-2</v>
      </c>
      <c r="K96" s="114" t="s">
        <v>425</v>
      </c>
      <c r="L96" s="114" t="b">
        <v>1</v>
      </c>
      <c r="M96" s="145" t="s">
        <v>582</v>
      </c>
      <c r="N96" s="145">
        <v>26000</v>
      </c>
      <c r="O96" s="190">
        <v>0</v>
      </c>
      <c r="P96" s="190">
        <v>0</v>
      </c>
      <c r="Q96" s="190" t="s">
        <v>582</v>
      </c>
      <c r="R96" s="190">
        <v>1.8076923076923078E-6</v>
      </c>
      <c r="S96" s="190" t="s">
        <v>582</v>
      </c>
      <c r="T96" s="190" t="s">
        <v>582</v>
      </c>
      <c r="U96" s="114" t="b">
        <v>0</v>
      </c>
    </row>
    <row r="97" spans="1:21" x14ac:dyDescent="0.2">
      <c r="A97" s="114" t="s">
        <v>21</v>
      </c>
      <c r="B97" s="114" t="s">
        <v>307</v>
      </c>
      <c r="C97" s="114" t="s">
        <v>1302</v>
      </c>
      <c r="D97" s="144">
        <v>45201</v>
      </c>
      <c r="E97" s="114">
        <v>30</v>
      </c>
      <c r="F97" s="114" t="s">
        <v>49</v>
      </c>
      <c r="G97" s="114" t="s">
        <v>256</v>
      </c>
      <c r="H97" s="114" t="s">
        <v>205</v>
      </c>
      <c r="I97" s="114" t="s">
        <v>380</v>
      </c>
      <c r="J97" s="114">
        <v>1.5800000000000002E-2</v>
      </c>
      <c r="K97" s="114" t="s">
        <v>425</v>
      </c>
      <c r="L97" s="114" t="b">
        <v>0</v>
      </c>
      <c r="M97" s="145">
        <v>0</v>
      </c>
      <c r="N97" s="145" t="s">
        <v>582</v>
      </c>
      <c r="O97" s="190" t="s">
        <v>582</v>
      </c>
      <c r="P97" s="190" t="s">
        <v>582</v>
      </c>
      <c r="Q97" s="190" t="s">
        <v>582</v>
      </c>
      <c r="R97" s="190" t="s">
        <v>582</v>
      </c>
      <c r="S97" s="190" t="s">
        <v>582</v>
      </c>
      <c r="T97" s="190" t="s">
        <v>582</v>
      </c>
      <c r="U97" s="114" t="b">
        <v>0</v>
      </c>
    </row>
    <row r="98" spans="1:21" x14ac:dyDescent="0.2">
      <c r="A98" s="114" t="s">
        <v>21</v>
      </c>
      <c r="B98" s="114" t="s">
        <v>307</v>
      </c>
      <c r="C98" s="114" t="s">
        <v>1302</v>
      </c>
      <c r="D98" s="144">
        <v>45201</v>
      </c>
      <c r="E98" s="114">
        <v>30</v>
      </c>
      <c r="F98" s="114" t="s">
        <v>49</v>
      </c>
      <c r="G98" s="114" t="s">
        <v>13</v>
      </c>
      <c r="H98" s="114" t="s">
        <v>87</v>
      </c>
      <c r="I98" s="114" t="s">
        <v>378</v>
      </c>
      <c r="J98" s="114">
        <v>1.6899999999999998E-2</v>
      </c>
      <c r="K98" s="114" t="s">
        <v>425</v>
      </c>
      <c r="L98" s="114" t="b">
        <v>0</v>
      </c>
      <c r="M98" s="145" t="s">
        <v>582</v>
      </c>
      <c r="N98" s="145">
        <v>6300</v>
      </c>
      <c r="O98" s="190">
        <v>0</v>
      </c>
      <c r="P98" s="190">
        <v>0</v>
      </c>
      <c r="Q98" s="190" t="s">
        <v>582</v>
      </c>
      <c r="R98" s="190" t="s">
        <v>582</v>
      </c>
      <c r="S98" s="190" t="s">
        <v>582</v>
      </c>
      <c r="T98" s="190" t="s">
        <v>582</v>
      </c>
      <c r="U98" s="114" t="b">
        <v>0</v>
      </c>
    </row>
    <row r="99" spans="1:21" x14ac:dyDescent="0.2">
      <c r="A99" s="114" t="s">
        <v>21</v>
      </c>
      <c r="B99" s="114" t="s">
        <v>307</v>
      </c>
      <c r="C99" s="114" t="s">
        <v>1302</v>
      </c>
      <c r="D99" s="144">
        <v>45201</v>
      </c>
      <c r="E99" s="114">
        <v>30</v>
      </c>
      <c r="F99" s="114" t="s">
        <v>49</v>
      </c>
      <c r="G99" s="114" t="s">
        <v>260</v>
      </c>
      <c r="H99" s="114" t="s">
        <v>87</v>
      </c>
      <c r="I99" s="114" t="s">
        <v>382</v>
      </c>
      <c r="J99" s="114">
        <v>0.11799999999999999</v>
      </c>
      <c r="K99" s="114" t="s">
        <v>425</v>
      </c>
      <c r="L99" s="114" t="b">
        <v>0</v>
      </c>
      <c r="M99" s="145" t="s">
        <v>582</v>
      </c>
      <c r="N99" s="145">
        <v>170000</v>
      </c>
      <c r="O99" s="190">
        <v>0</v>
      </c>
      <c r="P99" s="190">
        <v>84000</v>
      </c>
      <c r="Q99" s="190" t="s">
        <v>582</v>
      </c>
      <c r="R99" s="190" t="s">
        <v>582</v>
      </c>
      <c r="S99" s="190" t="s">
        <v>582</v>
      </c>
      <c r="T99" s="190" t="s">
        <v>582</v>
      </c>
      <c r="U99" s="114" t="b">
        <v>0</v>
      </c>
    </row>
    <row r="100" spans="1:21" x14ac:dyDescent="0.2">
      <c r="A100" s="114" t="s">
        <v>21</v>
      </c>
      <c r="B100" s="114" t="s">
        <v>307</v>
      </c>
      <c r="C100" s="114" t="s">
        <v>1302</v>
      </c>
      <c r="D100" s="144">
        <v>45201</v>
      </c>
      <c r="E100" s="114">
        <v>30</v>
      </c>
      <c r="F100" s="114" t="s">
        <v>49</v>
      </c>
      <c r="G100" s="114" t="s">
        <v>265</v>
      </c>
      <c r="H100" s="114" t="s">
        <v>87</v>
      </c>
      <c r="I100" s="114" t="s">
        <v>383</v>
      </c>
      <c r="J100" s="114">
        <v>31.6</v>
      </c>
      <c r="K100" s="114" t="s">
        <v>425</v>
      </c>
      <c r="L100" s="114" t="b">
        <v>0</v>
      </c>
      <c r="M100" s="145" t="s">
        <v>582</v>
      </c>
      <c r="N100" s="145" t="s">
        <v>582</v>
      </c>
      <c r="P100" s="205">
        <v>520</v>
      </c>
      <c r="Q100" s="190" t="s">
        <v>582</v>
      </c>
      <c r="R100" s="190" t="s">
        <v>582</v>
      </c>
      <c r="S100" s="190" t="s">
        <v>582</v>
      </c>
      <c r="T100" s="190" t="s">
        <v>582</v>
      </c>
      <c r="U100" s="114" t="b">
        <v>0</v>
      </c>
    </row>
    <row r="101" spans="1:21" x14ac:dyDescent="0.2">
      <c r="A101" s="114" t="s">
        <v>21</v>
      </c>
      <c r="B101" s="114" t="s">
        <v>307</v>
      </c>
      <c r="C101" s="114" t="s">
        <v>1302</v>
      </c>
      <c r="D101" s="144">
        <v>45201</v>
      </c>
      <c r="E101" s="114">
        <v>30</v>
      </c>
      <c r="F101" s="114" t="s">
        <v>49</v>
      </c>
      <c r="G101" s="114" t="s">
        <v>270</v>
      </c>
      <c r="H101" s="114" t="s">
        <v>87</v>
      </c>
      <c r="I101" s="114" t="s">
        <v>386</v>
      </c>
      <c r="J101" s="114">
        <v>200</v>
      </c>
      <c r="K101" s="114" t="s">
        <v>425</v>
      </c>
      <c r="L101" s="114" t="b">
        <v>1</v>
      </c>
      <c r="M101" s="145" t="s">
        <v>582</v>
      </c>
      <c r="N101" s="145" t="s">
        <v>582</v>
      </c>
      <c r="P101" s="205">
        <v>1700</v>
      </c>
      <c r="Q101" s="190" t="s">
        <v>582</v>
      </c>
      <c r="R101" s="190" t="s">
        <v>582</v>
      </c>
      <c r="S101" s="190" t="s">
        <v>582</v>
      </c>
      <c r="T101" s="190">
        <v>0.11764705882352941</v>
      </c>
      <c r="U101" s="114" t="b">
        <v>0</v>
      </c>
    </row>
    <row r="102" spans="1:21" x14ac:dyDescent="0.2">
      <c r="A102" s="114" t="s">
        <v>21</v>
      </c>
      <c r="B102" s="114" t="s">
        <v>307</v>
      </c>
      <c r="C102" s="114" t="s">
        <v>1302</v>
      </c>
      <c r="D102" s="144">
        <v>45201</v>
      </c>
      <c r="E102" s="114">
        <v>30</v>
      </c>
      <c r="F102" s="114" t="s">
        <v>49</v>
      </c>
      <c r="G102" s="114" t="s">
        <v>279</v>
      </c>
      <c r="H102" s="114" t="s">
        <v>208</v>
      </c>
      <c r="I102" s="114" t="s">
        <v>387</v>
      </c>
      <c r="J102" s="114">
        <v>208</v>
      </c>
      <c r="K102" s="114" t="s">
        <v>425</v>
      </c>
      <c r="L102" s="114" t="b">
        <v>1</v>
      </c>
      <c r="M102" s="145" t="s">
        <v>582</v>
      </c>
      <c r="N102" s="145" t="s">
        <v>582</v>
      </c>
      <c r="P102" s="205">
        <v>1700</v>
      </c>
      <c r="Q102" s="190" t="s">
        <v>582</v>
      </c>
      <c r="R102" s="190" t="s">
        <v>582</v>
      </c>
      <c r="S102" s="190" t="s">
        <v>582</v>
      </c>
      <c r="T102" s="190">
        <v>0.12235294117647059</v>
      </c>
      <c r="U102" s="114" t="b">
        <v>0</v>
      </c>
    </row>
    <row r="103" spans="1:21" x14ac:dyDescent="0.2">
      <c r="A103" s="114" t="s">
        <v>22</v>
      </c>
      <c r="B103" s="114" t="s">
        <v>308</v>
      </c>
      <c r="C103" s="114" t="s">
        <v>1302</v>
      </c>
      <c r="D103" s="144">
        <v>45201</v>
      </c>
      <c r="E103" s="114">
        <v>30</v>
      </c>
      <c r="F103" s="114" t="s">
        <v>49</v>
      </c>
      <c r="G103" s="114" t="s">
        <v>55</v>
      </c>
      <c r="H103" s="114" t="s">
        <v>56</v>
      </c>
      <c r="I103" s="114" t="s">
        <v>314</v>
      </c>
      <c r="J103" s="114">
        <v>0.67100000000000004</v>
      </c>
      <c r="K103" s="114" t="s">
        <v>425</v>
      </c>
      <c r="L103" s="114" t="b">
        <v>0</v>
      </c>
      <c r="M103" s="145">
        <v>250</v>
      </c>
      <c r="N103" s="145">
        <v>490</v>
      </c>
      <c r="O103" s="190">
        <v>58</v>
      </c>
      <c r="P103" s="190">
        <v>2800</v>
      </c>
      <c r="Q103" s="190" t="s">
        <v>582</v>
      </c>
      <c r="R103" s="190" t="s">
        <v>582</v>
      </c>
      <c r="S103" s="190" t="s">
        <v>582</v>
      </c>
      <c r="T103" s="190" t="s">
        <v>582</v>
      </c>
      <c r="U103" s="114" t="b">
        <v>0</v>
      </c>
    </row>
    <row r="104" spans="1:21" x14ac:dyDescent="0.2">
      <c r="A104" s="114" t="s">
        <v>22</v>
      </c>
      <c r="B104" s="114" t="s">
        <v>308</v>
      </c>
      <c r="C104" s="114" t="s">
        <v>1302</v>
      </c>
      <c r="D104" s="144">
        <v>45201</v>
      </c>
      <c r="E104" s="114">
        <v>30</v>
      </c>
      <c r="F104" s="114" t="s">
        <v>49</v>
      </c>
      <c r="G104" s="114" t="s">
        <v>0</v>
      </c>
      <c r="H104" s="114" t="s">
        <v>56</v>
      </c>
      <c r="I104" s="114" t="s">
        <v>317</v>
      </c>
      <c r="J104" s="114">
        <v>9.4100000000000003E-2</v>
      </c>
      <c r="K104" s="114" t="s">
        <v>425</v>
      </c>
      <c r="L104" s="114" t="b">
        <v>0</v>
      </c>
      <c r="M104" s="145">
        <v>1800</v>
      </c>
      <c r="N104" s="145">
        <v>5800</v>
      </c>
      <c r="O104" s="190">
        <v>12</v>
      </c>
      <c r="P104" s="190">
        <v>1000</v>
      </c>
      <c r="Q104" s="190" t="s">
        <v>582</v>
      </c>
      <c r="R104" s="190" t="s">
        <v>582</v>
      </c>
      <c r="S104" s="190" t="s">
        <v>582</v>
      </c>
      <c r="T104" s="190" t="s">
        <v>582</v>
      </c>
      <c r="U104" s="114" t="b">
        <v>0</v>
      </c>
    </row>
    <row r="105" spans="1:21" x14ac:dyDescent="0.2">
      <c r="A105" s="114" t="s">
        <v>22</v>
      </c>
      <c r="B105" s="114" t="s">
        <v>308</v>
      </c>
      <c r="C105" s="114" t="s">
        <v>1302</v>
      </c>
      <c r="D105" s="144">
        <v>45201</v>
      </c>
      <c r="E105" s="114">
        <v>30</v>
      </c>
      <c r="F105" s="114" t="s">
        <v>49</v>
      </c>
      <c r="G105" s="114" t="s">
        <v>72</v>
      </c>
      <c r="H105" s="114" t="s">
        <v>56</v>
      </c>
      <c r="I105" s="114" t="s">
        <v>319</v>
      </c>
      <c r="J105" s="114">
        <v>0.13600000000000001</v>
      </c>
      <c r="K105" s="114" t="s">
        <v>425</v>
      </c>
      <c r="L105" s="114" t="b">
        <v>0</v>
      </c>
      <c r="M105" s="145">
        <v>450</v>
      </c>
      <c r="N105" s="145">
        <v>320000</v>
      </c>
      <c r="O105" s="190">
        <v>6.9</v>
      </c>
      <c r="P105" s="190">
        <v>0</v>
      </c>
      <c r="Q105" s="190" t="s">
        <v>582</v>
      </c>
      <c r="R105" s="190" t="s">
        <v>582</v>
      </c>
      <c r="S105" s="190" t="s">
        <v>582</v>
      </c>
      <c r="T105" s="190" t="s">
        <v>582</v>
      </c>
      <c r="U105" s="114" t="b">
        <v>0</v>
      </c>
    </row>
    <row r="106" spans="1:21" x14ac:dyDescent="0.2">
      <c r="A106" s="114" t="s">
        <v>22</v>
      </c>
      <c r="B106" s="114" t="s">
        <v>308</v>
      </c>
      <c r="C106" s="114" t="s">
        <v>1302</v>
      </c>
      <c r="D106" s="144">
        <v>45201</v>
      </c>
      <c r="E106" s="114">
        <v>30</v>
      </c>
      <c r="F106" s="114" t="s">
        <v>49</v>
      </c>
      <c r="G106" s="114" t="s">
        <v>82</v>
      </c>
      <c r="H106" s="114" t="s">
        <v>56</v>
      </c>
      <c r="I106" s="114" t="s">
        <v>320</v>
      </c>
      <c r="J106" s="114">
        <v>0.129</v>
      </c>
      <c r="K106" s="114" t="s">
        <v>425</v>
      </c>
      <c r="L106" s="114" t="b">
        <v>0</v>
      </c>
      <c r="M106" s="145">
        <v>14000</v>
      </c>
      <c r="N106" s="145">
        <v>370000</v>
      </c>
      <c r="O106" s="190">
        <v>1100</v>
      </c>
      <c r="P106" s="190">
        <v>0</v>
      </c>
      <c r="Q106" s="190" t="s">
        <v>582</v>
      </c>
      <c r="R106" s="190" t="s">
        <v>582</v>
      </c>
      <c r="S106" s="190" t="s">
        <v>582</v>
      </c>
      <c r="T106" s="190" t="s">
        <v>582</v>
      </c>
      <c r="U106" s="114" t="b">
        <v>0</v>
      </c>
    </row>
    <row r="107" spans="1:21" x14ac:dyDescent="0.2">
      <c r="A107" s="114" t="s">
        <v>22</v>
      </c>
      <c r="B107" s="114" t="s">
        <v>308</v>
      </c>
      <c r="C107" s="114" t="s">
        <v>1302</v>
      </c>
      <c r="D107" s="144">
        <v>45201</v>
      </c>
      <c r="E107" s="114">
        <v>30</v>
      </c>
      <c r="F107" s="114" t="s">
        <v>49</v>
      </c>
      <c r="G107" s="114" t="s">
        <v>86</v>
      </c>
      <c r="H107" s="114" t="s">
        <v>87</v>
      </c>
      <c r="I107" s="114" t="s">
        <v>293</v>
      </c>
      <c r="J107" s="114">
        <v>0.60499999999999998</v>
      </c>
      <c r="K107" s="114" t="s">
        <v>425</v>
      </c>
      <c r="L107" s="114" t="b">
        <v>0</v>
      </c>
      <c r="M107" s="145" t="s">
        <v>582</v>
      </c>
      <c r="N107" s="145">
        <v>1200</v>
      </c>
      <c r="O107" s="190">
        <v>0</v>
      </c>
      <c r="P107" s="190">
        <v>110</v>
      </c>
      <c r="Q107" s="190" t="s">
        <v>582</v>
      </c>
      <c r="R107" s="190" t="s">
        <v>582</v>
      </c>
      <c r="S107" s="190" t="s">
        <v>582</v>
      </c>
      <c r="T107" s="190" t="s">
        <v>582</v>
      </c>
      <c r="U107" s="114" t="b">
        <v>0</v>
      </c>
    </row>
    <row r="108" spans="1:21" x14ac:dyDescent="0.2">
      <c r="A108" s="114" t="s">
        <v>22</v>
      </c>
      <c r="B108" s="114" t="s">
        <v>308</v>
      </c>
      <c r="C108" s="114" t="s">
        <v>1302</v>
      </c>
      <c r="D108" s="144">
        <v>45201</v>
      </c>
      <c r="E108" s="114">
        <v>30</v>
      </c>
      <c r="F108" s="114" t="s">
        <v>49</v>
      </c>
      <c r="G108" s="114" t="s">
        <v>97</v>
      </c>
      <c r="H108" s="114" t="s">
        <v>56</v>
      </c>
      <c r="I108" s="114" t="s">
        <v>322</v>
      </c>
      <c r="J108" s="114">
        <v>0.128</v>
      </c>
      <c r="K108" s="114" t="s">
        <v>425</v>
      </c>
      <c r="L108" s="114" t="b">
        <v>0</v>
      </c>
      <c r="M108" s="145">
        <v>1800</v>
      </c>
      <c r="N108" s="145">
        <v>11000</v>
      </c>
      <c r="O108" s="190">
        <v>3.1</v>
      </c>
      <c r="P108" s="190">
        <v>670</v>
      </c>
      <c r="Q108" s="190" t="s">
        <v>582</v>
      </c>
      <c r="R108" s="190" t="s">
        <v>582</v>
      </c>
      <c r="S108" s="190" t="s">
        <v>582</v>
      </c>
      <c r="T108" s="190" t="s">
        <v>582</v>
      </c>
      <c r="U108" s="114" t="b">
        <v>0</v>
      </c>
    </row>
    <row r="109" spans="1:21" x14ac:dyDescent="0.2">
      <c r="A109" s="114" t="s">
        <v>22</v>
      </c>
      <c r="B109" s="114" t="s">
        <v>308</v>
      </c>
      <c r="C109" s="114" t="s">
        <v>1302</v>
      </c>
      <c r="D109" s="144">
        <v>45201</v>
      </c>
      <c r="E109" s="114">
        <v>30</v>
      </c>
      <c r="F109" s="114" t="s">
        <v>49</v>
      </c>
      <c r="G109" s="114" t="s">
        <v>101</v>
      </c>
      <c r="H109" s="114" t="s">
        <v>87</v>
      </c>
      <c r="I109" s="114" t="s">
        <v>324</v>
      </c>
      <c r="J109" s="114">
        <v>0.255</v>
      </c>
      <c r="K109" s="114" t="s">
        <v>425</v>
      </c>
      <c r="L109" s="114" t="b">
        <v>1</v>
      </c>
      <c r="M109" s="145" t="s">
        <v>582</v>
      </c>
      <c r="N109" s="145">
        <v>10000</v>
      </c>
      <c r="O109" s="190">
        <v>0</v>
      </c>
      <c r="P109" s="190">
        <v>3400</v>
      </c>
      <c r="Q109" s="190" t="s">
        <v>582</v>
      </c>
      <c r="R109" s="190">
        <v>2.55E-5</v>
      </c>
      <c r="S109" s="190" t="s">
        <v>582</v>
      </c>
      <c r="T109" s="190">
        <v>7.5000000000000007E-5</v>
      </c>
      <c r="U109" s="114" t="b">
        <v>0</v>
      </c>
    </row>
    <row r="110" spans="1:21" x14ac:dyDescent="0.2">
      <c r="A110" s="114" t="s">
        <v>22</v>
      </c>
      <c r="B110" s="114" t="s">
        <v>308</v>
      </c>
      <c r="C110" s="114" t="s">
        <v>1302</v>
      </c>
      <c r="D110" s="144">
        <v>45201</v>
      </c>
      <c r="E110" s="114">
        <v>30</v>
      </c>
      <c r="F110" s="114" t="s">
        <v>49</v>
      </c>
      <c r="G110" s="114" t="s">
        <v>110</v>
      </c>
      <c r="H110" s="114" t="s">
        <v>56</v>
      </c>
      <c r="I110" s="114" t="s">
        <v>326</v>
      </c>
      <c r="J110" s="114">
        <v>0.14000000000000001</v>
      </c>
      <c r="K110" s="114" t="s">
        <v>425</v>
      </c>
      <c r="L110" s="114" t="b">
        <v>0</v>
      </c>
      <c r="M110" s="145">
        <v>600</v>
      </c>
      <c r="N110" s="145">
        <v>340000</v>
      </c>
      <c r="O110" s="190">
        <v>0</v>
      </c>
      <c r="P110" s="190">
        <v>0</v>
      </c>
      <c r="Q110" s="190" t="s">
        <v>582</v>
      </c>
      <c r="R110" s="190" t="s">
        <v>582</v>
      </c>
      <c r="S110" s="190" t="s">
        <v>582</v>
      </c>
      <c r="T110" s="190" t="s">
        <v>582</v>
      </c>
      <c r="U110" s="114" t="b">
        <v>0</v>
      </c>
    </row>
    <row r="111" spans="1:21" x14ac:dyDescent="0.2">
      <c r="A111" s="114" t="s">
        <v>22</v>
      </c>
      <c r="B111" s="114" t="s">
        <v>308</v>
      </c>
      <c r="C111" s="114" t="s">
        <v>1302</v>
      </c>
      <c r="D111" s="144">
        <v>45201</v>
      </c>
      <c r="E111" s="114">
        <v>30</v>
      </c>
      <c r="F111" s="114" t="s">
        <v>49</v>
      </c>
      <c r="G111" s="114" t="s">
        <v>114</v>
      </c>
      <c r="H111" s="114" t="s">
        <v>87</v>
      </c>
      <c r="I111" s="114" t="s">
        <v>327</v>
      </c>
      <c r="J111" s="114">
        <v>0.192</v>
      </c>
      <c r="K111" s="114" t="s">
        <v>425</v>
      </c>
      <c r="L111" s="114" t="b">
        <v>0</v>
      </c>
      <c r="M111" s="145" t="s">
        <v>582</v>
      </c>
      <c r="N111" s="145">
        <v>2400000</v>
      </c>
      <c r="O111" s="190" t="s">
        <v>582</v>
      </c>
      <c r="P111" s="190" t="s">
        <v>582</v>
      </c>
      <c r="Q111" s="190" t="s">
        <v>582</v>
      </c>
      <c r="R111" s="190" t="s">
        <v>582</v>
      </c>
      <c r="S111" s="190" t="s">
        <v>582</v>
      </c>
      <c r="T111" s="190" t="s">
        <v>582</v>
      </c>
      <c r="U111" s="114" t="b">
        <v>0</v>
      </c>
    </row>
    <row r="112" spans="1:21" x14ac:dyDescent="0.2">
      <c r="A112" s="114" t="s">
        <v>22</v>
      </c>
      <c r="B112" s="114" t="s">
        <v>308</v>
      </c>
      <c r="C112" s="114" t="s">
        <v>1302</v>
      </c>
      <c r="D112" s="144">
        <v>45201</v>
      </c>
      <c r="E112" s="114">
        <v>30</v>
      </c>
      <c r="F112" s="114" t="s">
        <v>49</v>
      </c>
      <c r="G112" s="114" t="s">
        <v>118</v>
      </c>
      <c r="H112" s="114" t="s">
        <v>56</v>
      </c>
      <c r="I112" s="114" t="s">
        <v>329</v>
      </c>
      <c r="J112" s="114">
        <v>0.111</v>
      </c>
      <c r="K112" s="114" t="s">
        <v>425</v>
      </c>
      <c r="L112" s="114" t="b">
        <v>0</v>
      </c>
      <c r="M112" s="145">
        <v>720</v>
      </c>
      <c r="N112" s="145">
        <v>20000</v>
      </c>
      <c r="O112" s="190">
        <v>5.9</v>
      </c>
      <c r="P112" s="190">
        <v>95</v>
      </c>
      <c r="Q112" s="190" t="s">
        <v>582</v>
      </c>
      <c r="R112" s="190" t="s">
        <v>582</v>
      </c>
      <c r="S112" s="190" t="s">
        <v>582</v>
      </c>
      <c r="T112" s="190" t="s">
        <v>582</v>
      </c>
      <c r="U112" s="114" t="b">
        <v>0</v>
      </c>
    </row>
    <row r="113" spans="1:21" x14ac:dyDescent="0.2">
      <c r="A113" s="114" t="s">
        <v>22</v>
      </c>
      <c r="B113" s="114" t="s">
        <v>308</v>
      </c>
      <c r="C113" s="114" t="s">
        <v>1302</v>
      </c>
      <c r="D113" s="144">
        <v>45201</v>
      </c>
      <c r="E113" s="114">
        <v>30</v>
      </c>
      <c r="F113" s="114" t="s">
        <v>49</v>
      </c>
      <c r="G113" s="114" t="s">
        <v>121</v>
      </c>
      <c r="H113" s="114" t="s">
        <v>87</v>
      </c>
      <c r="I113" s="114" t="s">
        <v>330</v>
      </c>
      <c r="J113" s="114">
        <v>0.96</v>
      </c>
      <c r="K113" s="114" t="s">
        <v>425</v>
      </c>
      <c r="L113" s="114" t="b">
        <v>0</v>
      </c>
      <c r="M113" s="145" t="s">
        <v>582</v>
      </c>
      <c r="N113" s="145">
        <v>22000</v>
      </c>
      <c r="O113" s="190">
        <v>0</v>
      </c>
      <c r="P113" s="190">
        <v>1500</v>
      </c>
      <c r="Q113" s="190" t="s">
        <v>582</v>
      </c>
      <c r="R113" s="190" t="s">
        <v>582</v>
      </c>
      <c r="S113" s="190" t="s">
        <v>582</v>
      </c>
      <c r="T113" s="190" t="s">
        <v>582</v>
      </c>
      <c r="U113" s="114" t="b">
        <v>0</v>
      </c>
    </row>
    <row r="114" spans="1:21" x14ac:dyDescent="0.2">
      <c r="A114" s="114" t="s">
        <v>22</v>
      </c>
      <c r="B114" s="114" t="s">
        <v>308</v>
      </c>
      <c r="C114" s="114" t="s">
        <v>1302</v>
      </c>
      <c r="D114" s="144">
        <v>45201</v>
      </c>
      <c r="E114" s="114">
        <v>30</v>
      </c>
      <c r="F114" s="114" t="s">
        <v>49</v>
      </c>
      <c r="G114" s="114" t="s">
        <v>2</v>
      </c>
      <c r="H114" s="114" t="s">
        <v>87</v>
      </c>
      <c r="I114" s="114" t="s">
        <v>332</v>
      </c>
      <c r="J114" s="114">
        <v>0.13900000000000001</v>
      </c>
      <c r="K114" s="114" t="s">
        <v>425</v>
      </c>
      <c r="L114" s="114" t="b">
        <v>1</v>
      </c>
      <c r="M114" s="145" t="s">
        <v>582</v>
      </c>
      <c r="N114" s="145">
        <v>38000</v>
      </c>
      <c r="O114" s="190">
        <v>0</v>
      </c>
      <c r="P114" s="190">
        <v>25000</v>
      </c>
      <c r="Q114" s="190" t="s">
        <v>582</v>
      </c>
      <c r="R114" s="190">
        <v>3.6578947368421055E-6</v>
      </c>
      <c r="S114" s="190" t="s">
        <v>582</v>
      </c>
      <c r="T114" s="190">
        <v>5.5600000000000001E-6</v>
      </c>
      <c r="U114" s="114" t="b">
        <v>0</v>
      </c>
    </row>
    <row r="115" spans="1:21" x14ac:dyDescent="0.2">
      <c r="A115" s="114" t="s">
        <v>22</v>
      </c>
      <c r="B115" s="114" t="s">
        <v>308</v>
      </c>
      <c r="C115" s="114" t="s">
        <v>1302</v>
      </c>
      <c r="D115" s="144">
        <v>45201</v>
      </c>
      <c r="E115" s="114">
        <v>30</v>
      </c>
      <c r="F115" s="114" t="s">
        <v>49</v>
      </c>
      <c r="G115" s="114" t="s">
        <v>3</v>
      </c>
      <c r="H115" s="114" t="s">
        <v>56</v>
      </c>
      <c r="I115" s="114" t="s">
        <v>333</v>
      </c>
      <c r="J115" s="114">
        <v>0.12</v>
      </c>
      <c r="K115" s="114" t="s">
        <v>425</v>
      </c>
      <c r="L115" s="114" t="b">
        <v>0</v>
      </c>
      <c r="M115" s="145">
        <v>1500</v>
      </c>
      <c r="N115" s="145">
        <v>79000</v>
      </c>
      <c r="O115" s="190">
        <v>25</v>
      </c>
      <c r="P115" s="190">
        <v>79000</v>
      </c>
      <c r="Q115" s="190" t="s">
        <v>582</v>
      </c>
      <c r="R115" s="190" t="s">
        <v>582</v>
      </c>
      <c r="S115" s="190" t="s">
        <v>582</v>
      </c>
      <c r="T115" s="190" t="s">
        <v>582</v>
      </c>
      <c r="U115" s="114" t="b">
        <v>0</v>
      </c>
    </row>
    <row r="116" spans="1:21" x14ac:dyDescent="0.2">
      <c r="A116" s="114" t="s">
        <v>22</v>
      </c>
      <c r="B116" s="114" t="s">
        <v>308</v>
      </c>
      <c r="C116" s="114" t="s">
        <v>1302</v>
      </c>
      <c r="D116" s="144">
        <v>45201</v>
      </c>
      <c r="E116" s="114">
        <v>30</v>
      </c>
      <c r="F116" s="114" t="s">
        <v>49</v>
      </c>
      <c r="G116" s="114" t="s">
        <v>135</v>
      </c>
      <c r="H116" s="114" t="s">
        <v>56</v>
      </c>
      <c r="I116" s="114" t="s">
        <v>334</v>
      </c>
      <c r="J116" s="114">
        <v>0.1</v>
      </c>
      <c r="K116" s="114" t="s">
        <v>425</v>
      </c>
      <c r="L116" s="114" t="b">
        <v>0</v>
      </c>
      <c r="M116" s="145">
        <v>10000</v>
      </c>
      <c r="N116" s="145">
        <v>4600000</v>
      </c>
      <c r="O116" s="190">
        <v>55</v>
      </c>
      <c r="P116" s="190">
        <v>0</v>
      </c>
      <c r="Q116" s="190" t="s">
        <v>582</v>
      </c>
      <c r="R116" s="190" t="s">
        <v>582</v>
      </c>
      <c r="S116" s="190" t="s">
        <v>582</v>
      </c>
      <c r="T116" s="190" t="s">
        <v>582</v>
      </c>
      <c r="U116" s="114" t="b">
        <v>0</v>
      </c>
    </row>
    <row r="117" spans="1:21" x14ac:dyDescent="0.2">
      <c r="A117" s="114" t="s">
        <v>22</v>
      </c>
      <c r="B117" s="114" t="s">
        <v>308</v>
      </c>
      <c r="C117" s="114" t="s">
        <v>1302</v>
      </c>
      <c r="D117" s="144">
        <v>45201</v>
      </c>
      <c r="E117" s="114">
        <v>30</v>
      </c>
      <c r="F117" s="114" t="s">
        <v>49</v>
      </c>
      <c r="G117" s="114" t="s">
        <v>140</v>
      </c>
      <c r="H117" s="114" t="s">
        <v>87</v>
      </c>
      <c r="I117" s="114" t="s">
        <v>336</v>
      </c>
      <c r="J117" s="114">
        <v>0.188</v>
      </c>
      <c r="K117" s="114" t="s">
        <v>425</v>
      </c>
      <c r="L117" s="114" t="b">
        <v>0</v>
      </c>
      <c r="M117" s="145" t="s">
        <v>582</v>
      </c>
      <c r="N117" s="145">
        <v>43000</v>
      </c>
      <c r="O117" s="190">
        <v>25</v>
      </c>
      <c r="P117" s="190">
        <v>870</v>
      </c>
      <c r="Q117" s="190" t="s">
        <v>582</v>
      </c>
      <c r="R117" s="190" t="s">
        <v>582</v>
      </c>
      <c r="S117" s="190" t="s">
        <v>582</v>
      </c>
      <c r="T117" s="190" t="s">
        <v>582</v>
      </c>
      <c r="U117" s="114" t="b">
        <v>0</v>
      </c>
    </row>
    <row r="118" spans="1:21" x14ac:dyDescent="0.2">
      <c r="A118" s="114" t="s">
        <v>22</v>
      </c>
      <c r="B118" s="114" t="s">
        <v>308</v>
      </c>
      <c r="C118" s="114" t="s">
        <v>1302</v>
      </c>
      <c r="D118" s="144">
        <v>45201</v>
      </c>
      <c r="E118" s="114">
        <v>30</v>
      </c>
      <c r="F118" s="114" t="s">
        <v>49</v>
      </c>
      <c r="G118" s="114" t="s">
        <v>5</v>
      </c>
      <c r="H118" s="114" t="s">
        <v>87</v>
      </c>
      <c r="I118" s="114" t="s">
        <v>337</v>
      </c>
      <c r="J118" s="114">
        <v>0.126</v>
      </c>
      <c r="K118" s="114" t="s">
        <v>425</v>
      </c>
      <c r="L118" s="114" t="b">
        <v>0</v>
      </c>
      <c r="M118" s="145" t="s">
        <v>582</v>
      </c>
      <c r="N118" s="145">
        <v>25000</v>
      </c>
      <c r="O118" s="190">
        <v>0</v>
      </c>
      <c r="P118" s="190">
        <v>1800</v>
      </c>
      <c r="Q118" s="190" t="s">
        <v>582</v>
      </c>
      <c r="R118" s="190" t="s">
        <v>582</v>
      </c>
      <c r="S118" s="190" t="s">
        <v>582</v>
      </c>
      <c r="T118" s="190" t="s">
        <v>582</v>
      </c>
      <c r="U118" s="114" t="b">
        <v>0</v>
      </c>
    </row>
    <row r="119" spans="1:21" x14ac:dyDescent="0.2">
      <c r="A119" s="114" t="s">
        <v>22</v>
      </c>
      <c r="B119" s="114" t="s">
        <v>308</v>
      </c>
      <c r="C119" s="114" t="s">
        <v>1302</v>
      </c>
      <c r="D119" s="144">
        <v>45201</v>
      </c>
      <c r="E119" s="114">
        <v>30</v>
      </c>
      <c r="F119" s="114" t="s">
        <v>49</v>
      </c>
      <c r="G119" s="114" t="s">
        <v>147</v>
      </c>
      <c r="H119" s="114" t="s">
        <v>87</v>
      </c>
      <c r="I119" s="114" t="s">
        <v>338</v>
      </c>
      <c r="J119" s="114">
        <v>0.14899999999999999</v>
      </c>
      <c r="K119" s="114" t="s">
        <v>425</v>
      </c>
      <c r="L119" s="114" t="b">
        <v>0</v>
      </c>
      <c r="M119" s="145" t="s">
        <v>582</v>
      </c>
      <c r="N119" s="145">
        <v>250000</v>
      </c>
      <c r="O119" s="190">
        <v>0</v>
      </c>
      <c r="P119" s="190">
        <v>750</v>
      </c>
      <c r="Q119" s="190" t="s">
        <v>582</v>
      </c>
      <c r="R119" s="190" t="s">
        <v>582</v>
      </c>
      <c r="S119" s="190" t="s">
        <v>582</v>
      </c>
      <c r="T119" s="190" t="s">
        <v>582</v>
      </c>
      <c r="U119" s="114" t="b">
        <v>0</v>
      </c>
    </row>
    <row r="120" spans="1:21" x14ac:dyDescent="0.2">
      <c r="A120" s="114" t="s">
        <v>22</v>
      </c>
      <c r="B120" s="114" t="s">
        <v>308</v>
      </c>
      <c r="C120" s="114" t="s">
        <v>1302</v>
      </c>
      <c r="D120" s="144">
        <v>45201</v>
      </c>
      <c r="E120" s="114">
        <v>30</v>
      </c>
      <c r="F120" s="114" t="s">
        <v>49</v>
      </c>
      <c r="G120" s="114" t="s">
        <v>150</v>
      </c>
      <c r="H120" s="114" t="s">
        <v>56</v>
      </c>
      <c r="I120" s="114" t="s">
        <v>339</v>
      </c>
      <c r="J120" s="114">
        <v>0.43</v>
      </c>
      <c r="K120" s="114" t="s">
        <v>425</v>
      </c>
      <c r="L120" s="114" t="b">
        <v>0</v>
      </c>
      <c r="M120" s="145">
        <v>640000</v>
      </c>
      <c r="N120" s="145">
        <v>80000</v>
      </c>
      <c r="O120" s="190">
        <v>15000</v>
      </c>
      <c r="P120" s="190">
        <v>32000</v>
      </c>
      <c r="Q120" s="190" t="s">
        <v>582</v>
      </c>
      <c r="R120" s="190" t="s">
        <v>582</v>
      </c>
      <c r="S120" s="190" t="s">
        <v>582</v>
      </c>
      <c r="T120" s="190" t="s">
        <v>582</v>
      </c>
      <c r="U120" s="114" t="b">
        <v>0</v>
      </c>
    </row>
    <row r="121" spans="1:21" x14ac:dyDescent="0.2">
      <c r="A121" s="114" t="s">
        <v>22</v>
      </c>
      <c r="B121" s="114" t="s">
        <v>308</v>
      </c>
      <c r="C121" s="114" t="s">
        <v>1302</v>
      </c>
      <c r="D121" s="144">
        <v>45201</v>
      </c>
      <c r="E121" s="114">
        <v>30</v>
      </c>
      <c r="F121" s="114" t="s">
        <v>49</v>
      </c>
      <c r="G121" s="114" t="s">
        <v>154</v>
      </c>
      <c r="H121" s="114" t="s">
        <v>56</v>
      </c>
      <c r="I121" s="114" t="s">
        <v>337</v>
      </c>
      <c r="J121" s="114">
        <v>0.126</v>
      </c>
      <c r="K121" s="114" t="s">
        <v>425</v>
      </c>
      <c r="L121" s="114" t="b">
        <v>0</v>
      </c>
      <c r="M121" s="145">
        <v>28</v>
      </c>
      <c r="N121" s="145">
        <v>2200</v>
      </c>
      <c r="O121" s="190">
        <v>1.5</v>
      </c>
      <c r="P121" s="190">
        <v>2900</v>
      </c>
      <c r="Q121" s="190" t="s">
        <v>582</v>
      </c>
      <c r="R121" s="190" t="s">
        <v>582</v>
      </c>
      <c r="S121" s="190" t="s">
        <v>582</v>
      </c>
      <c r="T121" s="190" t="s">
        <v>582</v>
      </c>
      <c r="U121" s="114" t="b">
        <v>0</v>
      </c>
    </row>
    <row r="122" spans="1:21" x14ac:dyDescent="0.2">
      <c r="A122" s="114" t="s">
        <v>22</v>
      </c>
      <c r="B122" s="114" t="s">
        <v>308</v>
      </c>
      <c r="C122" s="114" t="s">
        <v>1302</v>
      </c>
      <c r="D122" s="144">
        <v>45201</v>
      </c>
      <c r="E122" s="114">
        <v>30</v>
      </c>
      <c r="F122" s="114" t="s">
        <v>49</v>
      </c>
      <c r="G122" s="114" t="s">
        <v>158</v>
      </c>
      <c r="H122" s="114" t="s">
        <v>56</v>
      </c>
      <c r="I122" s="114" t="s">
        <v>341</v>
      </c>
      <c r="J122" s="114">
        <v>8.1900000000000001E-2</v>
      </c>
      <c r="K122" s="114" t="s">
        <v>425</v>
      </c>
      <c r="L122" s="114" t="b">
        <v>0</v>
      </c>
      <c r="M122" s="145">
        <v>630</v>
      </c>
      <c r="N122" s="145">
        <v>1700</v>
      </c>
      <c r="O122" s="190">
        <v>18</v>
      </c>
      <c r="P122" s="190">
        <v>1100</v>
      </c>
      <c r="Q122" s="190" t="s">
        <v>582</v>
      </c>
      <c r="R122" s="190" t="s">
        <v>582</v>
      </c>
      <c r="S122" s="190" t="s">
        <v>582</v>
      </c>
      <c r="T122" s="190" t="s">
        <v>582</v>
      </c>
      <c r="U122" s="114" t="b">
        <v>0</v>
      </c>
    </row>
    <row r="123" spans="1:21" x14ac:dyDescent="0.2">
      <c r="A123" s="114" t="s">
        <v>22</v>
      </c>
      <c r="B123" s="114" t="s">
        <v>308</v>
      </c>
      <c r="C123" s="114" t="s">
        <v>1302</v>
      </c>
      <c r="D123" s="144">
        <v>45201</v>
      </c>
      <c r="E123" s="114">
        <v>30</v>
      </c>
      <c r="F123" s="114" t="s">
        <v>49</v>
      </c>
      <c r="G123" s="114" t="s">
        <v>6</v>
      </c>
      <c r="H123" s="114" t="s">
        <v>56</v>
      </c>
      <c r="I123" s="114" t="s">
        <v>342</v>
      </c>
      <c r="J123" s="114">
        <v>0.13700000000000001</v>
      </c>
      <c r="K123" s="114" t="s">
        <v>425</v>
      </c>
      <c r="L123" s="114" t="b">
        <v>0</v>
      </c>
      <c r="M123" s="145">
        <v>4500</v>
      </c>
      <c r="N123" s="145">
        <v>110000</v>
      </c>
      <c r="O123" s="190">
        <v>31</v>
      </c>
      <c r="P123" s="190">
        <v>27000</v>
      </c>
      <c r="Q123" s="190" t="s">
        <v>582</v>
      </c>
      <c r="R123" s="190" t="s">
        <v>582</v>
      </c>
      <c r="S123" s="190" t="s">
        <v>582</v>
      </c>
      <c r="T123" s="190" t="s">
        <v>582</v>
      </c>
      <c r="U123" s="114" t="b">
        <v>0</v>
      </c>
    </row>
    <row r="124" spans="1:21" x14ac:dyDescent="0.2">
      <c r="A124" s="114" t="s">
        <v>22</v>
      </c>
      <c r="B124" s="114" t="s">
        <v>308</v>
      </c>
      <c r="C124" s="114" t="s">
        <v>1302</v>
      </c>
      <c r="D124" s="144">
        <v>45201</v>
      </c>
      <c r="E124" s="114">
        <v>30</v>
      </c>
      <c r="F124" s="114" t="s">
        <v>49</v>
      </c>
      <c r="G124" s="114" t="s">
        <v>164</v>
      </c>
      <c r="H124" s="114" t="s">
        <v>56</v>
      </c>
      <c r="I124" s="114" t="s">
        <v>343</v>
      </c>
      <c r="J124" s="114">
        <v>0.10100000000000001</v>
      </c>
      <c r="K124" s="114" t="s">
        <v>425</v>
      </c>
      <c r="L124" s="114" t="b">
        <v>0</v>
      </c>
      <c r="M124" s="145">
        <v>62000</v>
      </c>
      <c r="N124" s="145">
        <v>730000</v>
      </c>
      <c r="O124" s="190">
        <v>3200</v>
      </c>
      <c r="P124" s="190">
        <v>890000</v>
      </c>
      <c r="Q124" s="190" t="s">
        <v>582</v>
      </c>
      <c r="R124" s="190" t="s">
        <v>582</v>
      </c>
      <c r="S124" s="190" t="s">
        <v>582</v>
      </c>
      <c r="T124" s="190" t="s">
        <v>582</v>
      </c>
      <c r="U124" s="114" t="b">
        <v>0</v>
      </c>
    </row>
    <row r="125" spans="1:21" x14ac:dyDescent="0.2">
      <c r="A125" s="114" t="s">
        <v>22</v>
      </c>
      <c r="B125" s="114" t="s">
        <v>308</v>
      </c>
      <c r="C125" s="114" t="s">
        <v>1302</v>
      </c>
      <c r="D125" s="144">
        <v>45201</v>
      </c>
      <c r="E125" s="114">
        <v>30</v>
      </c>
      <c r="F125" s="114" t="s">
        <v>49</v>
      </c>
      <c r="G125" s="114" t="s">
        <v>7</v>
      </c>
      <c r="H125" s="114" t="s">
        <v>56</v>
      </c>
      <c r="I125" s="114">
        <v>0.29799999999999999</v>
      </c>
      <c r="J125" s="114">
        <v>0.29799999999999999</v>
      </c>
      <c r="K125" s="114" t="s">
        <v>425</v>
      </c>
      <c r="L125" s="114" t="b">
        <v>1</v>
      </c>
      <c r="M125" s="145">
        <v>500</v>
      </c>
      <c r="N125" s="145">
        <v>720</v>
      </c>
      <c r="O125" s="205">
        <v>50</v>
      </c>
      <c r="P125" s="205">
        <v>1800</v>
      </c>
      <c r="Q125" s="190">
        <v>5.9599999999999996E-4</v>
      </c>
      <c r="R125" s="190">
        <v>4.1388888888888888E-4</v>
      </c>
      <c r="S125" s="190" t="s">
        <v>582</v>
      </c>
      <c r="T125" s="190" t="s">
        <v>582</v>
      </c>
      <c r="U125" s="114" t="b">
        <v>0</v>
      </c>
    </row>
    <row r="126" spans="1:21" x14ac:dyDescent="0.2">
      <c r="A126" s="114" t="s">
        <v>22</v>
      </c>
      <c r="B126" s="114" t="s">
        <v>308</v>
      </c>
      <c r="C126" s="114" t="s">
        <v>1302</v>
      </c>
      <c r="D126" s="144">
        <v>45201</v>
      </c>
      <c r="E126" s="114">
        <v>30</v>
      </c>
      <c r="F126" s="114" t="s">
        <v>49</v>
      </c>
      <c r="G126" s="114" t="s">
        <v>172</v>
      </c>
      <c r="H126" s="114" t="s">
        <v>87</v>
      </c>
      <c r="I126" s="114" t="s">
        <v>347</v>
      </c>
      <c r="J126" s="114">
        <v>0.105</v>
      </c>
      <c r="K126" s="114" t="s">
        <v>425</v>
      </c>
      <c r="L126" s="114" t="b">
        <v>0</v>
      </c>
      <c r="M126" s="145" t="s">
        <v>582</v>
      </c>
      <c r="N126" s="145">
        <v>55000</v>
      </c>
      <c r="O126" s="190">
        <v>0</v>
      </c>
      <c r="P126" s="190">
        <v>9100</v>
      </c>
      <c r="Q126" s="190" t="s">
        <v>582</v>
      </c>
      <c r="R126" s="190" t="s">
        <v>582</v>
      </c>
      <c r="S126" s="190" t="s">
        <v>582</v>
      </c>
      <c r="T126" s="190" t="s">
        <v>582</v>
      </c>
      <c r="U126" s="114" t="b">
        <v>0</v>
      </c>
    </row>
    <row r="127" spans="1:21" x14ac:dyDescent="0.2">
      <c r="A127" s="114" t="s">
        <v>22</v>
      </c>
      <c r="B127" s="114" t="s">
        <v>308</v>
      </c>
      <c r="C127" s="114" t="s">
        <v>1302</v>
      </c>
      <c r="D127" s="144">
        <v>45201</v>
      </c>
      <c r="E127" s="114">
        <v>30</v>
      </c>
      <c r="F127" s="114" t="s">
        <v>49</v>
      </c>
      <c r="G127" s="114" t="s">
        <v>9</v>
      </c>
      <c r="H127" s="114" t="s">
        <v>56</v>
      </c>
      <c r="I127" s="114" t="s">
        <v>350</v>
      </c>
      <c r="J127" s="114">
        <v>0.3</v>
      </c>
      <c r="K127" s="114" t="s">
        <v>425</v>
      </c>
      <c r="L127" s="114" t="b">
        <v>0</v>
      </c>
      <c r="M127" s="145">
        <v>34000</v>
      </c>
      <c r="N127" s="145">
        <v>5600</v>
      </c>
      <c r="O127" s="190">
        <v>130</v>
      </c>
      <c r="P127" s="190">
        <v>470</v>
      </c>
      <c r="Q127" s="190" t="s">
        <v>582</v>
      </c>
      <c r="R127" s="190" t="s">
        <v>582</v>
      </c>
      <c r="S127" s="190" t="s">
        <v>582</v>
      </c>
      <c r="T127" s="190" t="s">
        <v>582</v>
      </c>
      <c r="U127" s="114" t="b">
        <v>0</v>
      </c>
    </row>
    <row r="128" spans="1:21" x14ac:dyDescent="0.2">
      <c r="A128" s="114" t="s">
        <v>22</v>
      </c>
      <c r="B128" s="114" t="s">
        <v>308</v>
      </c>
      <c r="C128" s="114" t="s">
        <v>1302</v>
      </c>
      <c r="D128" s="144">
        <v>45201</v>
      </c>
      <c r="E128" s="114">
        <v>30</v>
      </c>
      <c r="F128" s="114" t="s">
        <v>49</v>
      </c>
      <c r="G128" s="114" t="s">
        <v>11</v>
      </c>
      <c r="H128" s="114" t="s">
        <v>87</v>
      </c>
      <c r="I128" s="114" t="s">
        <v>352</v>
      </c>
      <c r="J128" s="114">
        <v>0.47599999999999998</v>
      </c>
      <c r="K128" s="114" t="s">
        <v>425</v>
      </c>
      <c r="L128" s="114" t="b">
        <v>1</v>
      </c>
      <c r="M128" s="145" t="s">
        <v>582</v>
      </c>
      <c r="N128" s="145">
        <v>220000</v>
      </c>
      <c r="O128" s="190">
        <v>0</v>
      </c>
      <c r="P128" s="190">
        <v>150000</v>
      </c>
      <c r="Q128" s="190" t="s">
        <v>582</v>
      </c>
      <c r="R128" s="190">
        <v>2.1636363636363634E-6</v>
      </c>
      <c r="S128" s="190" t="s">
        <v>582</v>
      </c>
      <c r="T128" s="190">
        <v>3.1733333333333332E-6</v>
      </c>
      <c r="U128" s="114" t="b">
        <v>0</v>
      </c>
    </row>
    <row r="129" spans="1:21" x14ac:dyDescent="0.2">
      <c r="A129" s="114" t="s">
        <v>22</v>
      </c>
      <c r="B129" s="114" t="s">
        <v>308</v>
      </c>
      <c r="C129" s="114" t="s">
        <v>1302</v>
      </c>
      <c r="D129" s="144">
        <v>45201</v>
      </c>
      <c r="E129" s="114">
        <v>30</v>
      </c>
      <c r="F129" s="114" t="s">
        <v>49</v>
      </c>
      <c r="G129" s="114" t="s">
        <v>176</v>
      </c>
      <c r="H129" s="114" t="s">
        <v>87</v>
      </c>
      <c r="I129" s="114" t="s">
        <v>338</v>
      </c>
      <c r="J129" s="114">
        <v>0.14899999999999999</v>
      </c>
      <c r="K129" s="114" t="s">
        <v>425</v>
      </c>
      <c r="L129" s="114" t="b">
        <v>0</v>
      </c>
      <c r="M129" s="145" t="s">
        <v>582</v>
      </c>
      <c r="N129" s="145">
        <v>1100000</v>
      </c>
      <c r="O129" s="190">
        <v>0</v>
      </c>
      <c r="P129" s="190">
        <v>53000</v>
      </c>
      <c r="Q129" s="190" t="s">
        <v>582</v>
      </c>
      <c r="R129" s="190" t="s">
        <v>582</v>
      </c>
      <c r="S129" s="190" t="s">
        <v>582</v>
      </c>
      <c r="T129" s="190" t="s">
        <v>582</v>
      </c>
      <c r="U129" s="114" t="b">
        <v>0</v>
      </c>
    </row>
    <row r="130" spans="1:21" x14ac:dyDescent="0.2">
      <c r="A130" s="114" t="s">
        <v>22</v>
      </c>
      <c r="B130" s="114" t="s">
        <v>308</v>
      </c>
      <c r="C130" s="114" t="s">
        <v>1302</v>
      </c>
      <c r="D130" s="144">
        <v>45201</v>
      </c>
      <c r="E130" s="114">
        <v>30</v>
      </c>
      <c r="F130" s="114" t="s">
        <v>49</v>
      </c>
      <c r="G130" s="114" t="s">
        <v>180</v>
      </c>
      <c r="H130" s="114" t="s">
        <v>56</v>
      </c>
      <c r="I130" s="114" t="s">
        <v>354</v>
      </c>
      <c r="J130" s="114">
        <v>0.13300000000000001</v>
      </c>
      <c r="K130" s="114" t="s">
        <v>425</v>
      </c>
      <c r="L130" s="114" t="b">
        <v>0</v>
      </c>
      <c r="M130" s="145">
        <v>1000</v>
      </c>
      <c r="N130" s="145">
        <v>49</v>
      </c>
      <c r="O130" s="190">
        <v>44</v>
      </c>
      <c r="P130" s="190">
        <v>50</v>
      </c>
      <c r="Q130" s="190" t="s">
        <v>582</v>
      </c>
      <c r="R130" s="190" t="s">
        <v>582</v>
      </c>
      <c r="S130" s="190" t="s">
        <v>582</v>
      </c>
      <c r="T130" s="190" t="s">
        <v>582</v>
      </c>
      <c r="U130" s="114" t="b">
        <v>0</v>
      </c>
    </row>
    <row r="131" spans="1:21" x14ac:dyDescent="0.2">
      <c r="A131" s="114" t="s">
        <v>22</v>
      </c>
      <c r="B131" s="114" t="s">
        <v>308</v>
      </c>
      <c r="C131" s="114" t="s">
        <v>1302</v>
      </c>
      <c r="D131" s="144">
        <v>45201</v>
      </c>
      <c r="E131" s="114">
        <v>30</v>
      </c>
      <c r="F131" s="114" t="s">
        <v>49</v>
      </c>
      <c r="G131" s="114" t="s">
        <v>184</v>
      </c>
      <c r="H131" s="114" t="s">
        <v>185</v>
      </c>
      <c r="I131" s="114" t="s">
        <v>355</v>
      </c>
      <c r="J131" s="114">
        <v>0.19</v>
      </c>
      <c r="K131" s="114" t="s">
        <v>425</v>
      </c>
      <c r="L131" s="114" t="b">
        <v>0</v>
      </c>
      <c r="M131" s="145" t="s">
        <v>582</v>
      </c>
      <c r="N131" s="145" t="s">
        <v>582</v>
      </c>
      <c r="O131" s="190">
        <v>13</v>
      </c>
      <c r="P131" s="190">
        <v>39</v>
      </c>
      <c r="Q131" s="190" t="s">
        <v>582</v>
      </c>
      <c r="R131" s="190" t="s">
        <v>582</v>
      </c>
      <c r="S131" s="190" t="s">
        <v>582</v>
      </c>
      <c r="T131" s="190" t="s">
        <v>582</v>
      </c>
      <c r="U131" s="114" t="b">
        <v>0</v>
      </c>
    </row>
    <row r="132" spans="1:21" x14ac:dyDescent="0.2">
      <c r="A132" s="114" t="s">
        <v>22</v>
      </c>
      <c r="B132" s="114" t="s">
        <v>308</v>
      </c>
      <c r="C132" s="114" t="s">
        <v>1302</v>
      </c>
      <c r="D132" s="144">
        <v>45201</v>
      </c>
      <c r="E132" s="114">
        <v>30</v>
      </c>
      <c r="F132" s="114" t="s">
        <v>49</v>
      </c>
      <c r="G132" s="114" t="s">
        <v>188</v>
      </c>
      <c r="H132" s="114" t="s">
        <v>87</v>
      </c>
      <c r="I132" s="114" t="s">
        <v>356</v>
      </c>
      <c r="J132" s="114">
        <v>0.16</v>
      </c>
      <c r="K132" s="114" t="s">
        <v>425</v>
      </c>
      <c r="L132" s="114" t="b">
        <v>0</v>
      </c>
      <c r="M132" s="145" t="s">
        <v>582</v>
      </c>
      <c r="N132" s="145">
        <v>160000</v>
      </c>
      <c r="O132" s="190">
        <v>0</v>
      </c>
      <c r="P132" s="190">
        <v>0</v>
      </c>
      <c r="Q132" s="190" t="s">
        <v>582</v>
      </c>
      <c r="R132" s="190" t="s">
        <v>582</v>
      </c>
      <c r="S132" s="190" t="s">
        <v>582</v>
      </c>
      <c r="T132" s="190" t="s">
        <v>582</v>
      </c>
      <c r="U132" s="114" t="b">
        <v>0</v>
      </c>
    </row>
    <row r="133" spans="1:21" x14ac:dyDescent="0.2">
      <c r="A133" s="114" t="s">
        <v>22</v>
      </c>
      <c r="B133" s="114" t="s">
        <v>308</v>
      </c>
      <c r="C133" s="114" t="s">
        <v>1302</v>
      </c>
      <c r="D133" s="144">
        <v>45201</v>
      </c>
      <c r="E133" s="114">
        <v>30</v>
      </c>
      <c r="F133" s="114" t="s">
        <v>49</v>
      </c>
      <c r="G133" s="114" t="s">
        <v>191</v>
      </c>
      <c r="H133" s="114" t="s">
        <v>87</v>
      </c>
      <c r="I133" s="114" t="s">
        <v>358</v>
      </c>
      <c r="J133" s="114">
        <v>0.439</v>
      </c>
      <c r="K133" s="114" t="s">
        <v>425</v>
      </c>
      <c r="L133" s="114" t="b">
        <v>1</v>
      </c>
      <c r="M133" s="145" t="s">
        <v>582</v>
      </c>
      <c r="N133" s="145">
        <v>5500</v>
      </c>
      <c r="O133" s="190">
        <v>0</v>
      </c>
      <c r="P133" s="190">
        <v>2400</v>
      </c>
      <c r="Q133" s="190" t="s">
        <v>582</v>
      </c>
      <c r="R133" s="190">
        <v>7.9818181818181822E-5</v>
      </c>
      <c r="S133" s="190" t="s">
        <v>582</v>
      </c>
      <c r="T133" s="190">
        <v>1.8291666666666668E-4</v>
      </c>
      <c r="U133" s="114" t="b">
        <v>0</v>
      </c>
    </row>
    <row r="134" spans="1:21" x14ac:dyDescent="0.2">
      <c r="A134" s="114" t="s">
        <v>22</v>
      </c>
      <c r="B134" s="114" t="s">
        <v>308</v>
      </c>
      <c r="C134" s="114" t="s">
        <v>1302</v>
      </c>
      <c r="D134" s="144">
        <v>45201</v>
      </c>
      <c r="E134" s="114">
        <v>30</v>
      </c>
      <c r="F134" s="114" t="s">
        <v>49</v>
      </c>
      <c r="G134" s="114" t="s">
        <v>1</v>
      </c>
      <c r="H134" s="114" t="s">
        <v>87</v>
      </c>
      <c r="I134" s="114" t="s">
        <v>360</v>
      </c>
      <c r="J134" s="114">
        <v>0.16800000000000001</v>
      </c>
      <c r="K134" s="114" t="s">
        <v>425</v>
      </c>
      <c r="L134" s="114" t="b">
        <v>1</v>
      </c>
      <c r="M134" s="145" t="s">
        <v>582</v>
      </c>
      <c r="N134" s="145">
        <v>9200</v>
      </c>
      <c r="O134" s="190">
        <v>0</v>
      </c>
      <c r="P134" s="190">
        <v>1700</v>
      </c>
      <c r="Q134" s="190" t="s">
        <v>582</v>
      </c>
      <c r="R134" s="190">
        <v>1.8260869565217393E-5</v>
      </c>
      <c r="S134" s="190" t="s">
        <v>582</v>
      </c>
      <c r="T134" s="190">
        <v>9.8823529411764711E-5</v>
      </c>
      <c r="U134" s="114" t="b">
        <v>0</v>
      </c>
    </row>
    <row r="135" spans="1:21" x14ac:dyDescent="0.2">
      <c r="A135" s="114" t="s">
        <v>22</v>
      </c>
      <c r="B135" s="114" t="s">
        <v>308</v>
      </c>
      <c r="C135" s="114" t="s">
        <v>1302</v>
      </c>
      <c r="D135" s="144">
        <v>45201</v>
      </c>
      <c r="E135" s="114">
        <v>30</v>
      </c>
      <c r="F135" s="114" t="s">
        <v>49</v>
      </c>
      <c r="G135" s="114" t="s">
        <v>196</v>
      </c>
      <c r="H135" s="114" t="s">
        <v>56</v>
      </c>
      <c r="I135" s="114" t="s">
        <v>362</v>
      </c>
      <c r="J135" s="114">
        <v>0.33900000000000002</v>
      </c>
      <c r="K135" s="114" t="s">
        <v>425</v>
      </c>
      <c r="L135" s="114" t="b">
        <v>1</v>
      </c>
      <c r="M135" s="145">
        <v>1300</v>
      </c>
      <c r="N135" s="145">
        <v>17000</v>
      </c>
      <c r="O135" s="190">
        <v>3.3</v>
      </c>
      <c r="P135" s="190">
        <v>270</v>
      </c>
      <c r="Q135" s="190">
        <v>2.6076923076923076E-4</v>
      </c>
      <c r="R135" s="190">
        <v>1.9941176470588238E-5</v>
      </c>
      <c r="S135" s="190">
        <v>0.10272727272727274</v>
      </c>
      <c r="T135" s="190">
        <v>1.2555555555555555E-3</v>
      </c>
      <c r="U135" s="114" t="b">
        <v>0</v>
      </c>
    </row>
    <row r="136" spans="1:21" x14ac:dyDescent="0.2">
      <c r="A136" s="114" t="s">
        <v>22</v>
      </c>
      <c r="B136" s="114" t="s">
        <v>308</v>
      </c>
      <c r="C136" s="114" t="s">
        <v>1302</v>
      </c>
      <c r="D136" s="144">
        <v>45201</v>
      </c>
      <c r="E136" s="114">
        <v>30</v>
      </c>
      <c r="F136" s="114" t="s">
        <v>49</v>
      </c>
      <c r="G136" s="114" t="s">
        <v>200</v>
      </c>
      <c r="H136" s="114" t="s">
        <v>87</v>
      </c>
      <c r="I136" s="114" t="s">
        <v>364</v>
      </c>
      <c r="J136" s="114">
        <v>0.59</v>
      </c>
      <c r="K136" s="114" t="s">
        <v>425</v>
      </c>
      <c r="L136" s="114" t="b">
        <v>1</v>
      </c>
      <c r="M136" s="145" t="s">
        <v>582</v>
      </c>
      <c r="N136" s="145">
        <v>23000</v>
      </c>
      <c r="O136" s="190">
        <v>0</v>
      </c>
      <c r="P136" s="190">
        <v>3300</v>
      </c>
      <c r="Q136" s="190" t="s">
        <v>582</v>
      </c>
      <c r="R136" s="190">
        <v>2.5652173913043476E-5</v>
      </c>
      <c r="S136" s="190" t="s">
        <v>582</v>
      </c>
      <c r="T136" s="190">
        <v>1.7878787878787878E-4</v>
      </c>
      <c r="U136" s="114" t="b">
        <v>0</v>
      </c>
    </row>
    <row r="137" spans="1:21" x14ac:dyDescent="0.2">
      <c r="A137" s="114" t="s">
        <v>22</v>
      </c>
      <c r="B137" s="114" t="s">
        <v>308</v>
      </c>
      <c r="C137" s="114" t="s">
        <v>1302</v>
      </c>
      <c r="D137" s="144">
        <v>45201</v>
      </c>
      <c r="E137" s="114">
        <v>30</v>
      </c>
      <c r="F137" s="114" t="s">
        <v>49</v>
      </c>
      <c r="G137" s="114" t="s">
        <v>4</v>
      </c>
      <c r="H137" s="114" t="s">
        <v>87</v>
      </c>
      <c r="I137" s="114">
        <v>5.16E-2</v>
      </c>
      <c r="J137" s="114">
        <v>5.16E-2</v>
      </c>
      <c r="K137" s="114" t="s">
        <v>425</v>
      </c>
      <c r="L137" s="114" t="b">
        <v>1</v>
      </c>
      <c r="M137" s="145" t="s">
        <v>582</v>
      </c>
      <c r="N137" s="145">
        <v>54000</v>
      </c>
      <c r="O137" s="190">
        <v>0</v>
      </c>
      <c r="P137" s="190">
        <v>0</v>
      </c>
      <c r="Q137" s="190" t="s">
        <v>582</v>
      </c>
      <c r="R137" s="190">
        <v>9.5555555555555561E-7</v>
      </c>
      <c r="S137" s="190" t="s">
        <v>582</v>
      </c>
      <c r="T137" s="190" t="s">
        <v>582</v>
      </c>
      <c r="U137" s="114" t="b">
        <v>0</v>
      </c>
    </row>
    <row r="138" spans="1:21" x14ac:dyDescent="0.2">
      <c r="A138" s="114" t="s">
        <v>22</v>
      </c>
      <c r="B138" s="114" t="s">
        <v>308</v>
      </c>
      <c r="C138" s="114" t="s">
        <v>1302</v>
      </c>
      <c r="D138" s="144">
        <v>45201</v>
      </c>
      <c r="E138" s="114">
        <v>30</v>
      </c>
      <c r="F138" s="114" t="s">
        <v>49</v>
      </c>
      <c r="G138" s="114" t="s">
        <v>223</v>
      </c>
      <c r="H138" s="114" t="s">
        <v>87</v>
      </c>
      <c r="I138" s="114" t="s">
        <v>365</v>
      </c>
      <c r="J138" s="114">
        <v>1.9E-2</v>
      </c>
      <c r="K138" s="114" t="s">
        <v>425</v>
      </c>
      <c r="L138" s="114" t="b">
        <v>0</v>
      </c>
      <c r="M138" s="145" t="s">
        <v>582</v>
      </c>
      <c r="N138" s="145">
        <v>130000</v>
      </c>
      <c r="O138" s="190">
        <v>0</v>
      </c>
      <c r="P138" s="190">
        <v>0</v>
      </c>
      <c r="Q138" s="190" t="s">
        <v>582</v>
      </c>
      <c r="R138" s="190" t="s">
        <v>582</v>
      </c>
      <c r="S138" s="190" t="s">
        <v>582</v>
      </c>
      <c r="T138" s="190" t="s">
        <v>582</v>
      </c>
      <c r="U138" s="114" t="b">
        <v>0</v>
      </c>
    </row>
    <row r="139" spans="1:21" x14ac:dyDescent="0.2">
      <c r="A139" s="114" t="s">
        <v>22</v>
      </c>
      <c r="B139" s="114" t="s">
        <v>308</v>
      </c>
      <c r="C139" s="114" t="s">
        <v>1302</v>
      </c>
      <c r="D139" s="144">
        <v>45201</v>
      </c>
      <c r="E139" s="114">
        <v>30</v>
      </c>
      <c r="F139" s="114" t="s">
        <v>49</v>
      </c>
      <c r="G139" s="114" t="s">
        <v>231</v>
      </c>
      <c r="H139" s="114" t="s">
        <v>56</v>
      </c>
      <c r="I139" s="114" t="s">
        <v>370</v>
      </c>
      <c r="J139" s="114">
        <v>2.0299999999999999E-2</v>
      </c>
      <c r="K139" s="114" t="s">
        <v>425</v>
      </c>
      <c r="L139" s="114" t="b">
        <v>0</v>
      </c>
      <c r="M139" s="145">
        <v>280</v>
      </c>
      <c r="N139" s="145" t="s">
        <v>582</v>
      </c>
      <c r="O139" s="190" t="s">
        <v>582</v>
      </c>
      <c r="P139" s="190" t="s">
        <v>582</v>
      </c>
      <c r="Q139" s="190" t="s">
        <v>582</v>
      </c>
      <c r="R139" s="190" t="s">
        <v>582</v>
      </c>
      <c r="S139" s="190" t="s">
        <v>582</v>
      </c>
      <c r="T139" s="190" t="s">
        <v>582</v>
      </c>
      <c r="U139" s="114" t="b">
        <v>0</v>
      </c>
    </row>
    <row r="140" spans="1:21" x14ac:dyDescent="0.2">
      <c r="A140" s="114" t="s">
        <v>22</v>
      </c>
      <c r="B140" s="114" t="s">
        <v>308</v>
      </c>
      <c r="C140" s="114" t="s">
        <v>1302</v>
      </c>
      <c r="D140" s="144">
        <v>45201</v>
      </c>
      <c r="E140" s="114">
        <v>30</v>
      </c>
      <c r="F140" s="114" t="s">
        <v>49</v>
      </c>
      <c r="G140" s="114" t="s">
        <v>234</v>
      </c>
      <c r="H140" s="114" t="s">
        <v>205</v>
      </c>
      <c r="I140" s="114" t="s">
        <v>371</v>
      </c>
      <c r="J140" s="114">
        <v>1.84E-2</v>
      </c>
      <c r="K140" s="114" t="s">
        <v>425</v>
      </c>
      <c r="L140" s="114" t="b">
        <v>0</v>
      </c>
      <c r="M140" s="145">
        <v>0</v>
      </c>
      <c r="N140" s="145">
        <v>0</v>
      </c>
      <c r="O140" s="190" t="s">
        <v>582</v>
      </c>
      <c r="P140" s="190" t="s">
        <v>582</v>
      </c>
      <c r="Q140" s="190" t="s">
        <v>582</v>
      </c>
      <c r="R140" s="190" t="s">
        <v>582</v>
      </c>
      <c r="S140" s="190" t="s">
        <v>582</v>
      </c>
      <c r="T140" s="190" t="s">
        <v>582</v>
      </c>
      <c r="U140" s="114" t="b">
        <v>0</v>
      </c>
    </row>
    <row r="141" spans="1:21" x14ac:dyDescent="0.2">
      <c r="A141" s="114" t="s">
        <v>22</v>
      </c>
      <c r="B141" s="114" t="s">
        <v>308</v>
      </c>
      <c r="C141" s="114" t="s">
        <v>1302</v>
      </c>
      <c r="D141" s="144">
        <v>45201</v>
      </c>
      <c r="E141" s="114">
        <v>30</v>
      </c>
      <c r="F141" s="114" t="s">
        <v>49</v>
      </c>
      <c r="G141" s="114" t="s">
        <v>238</v>
      </c>
      <c r="H141" s="114" t="s">
        <v>205</v>
      </c>
      <c r="I141" s="114" t="s">
        <v>372</v>
      </c>
      <c r="J141" s="114">
        <v>1.6799999999999999E-2</v>
      </c>
      <c r="K141" s="114" t="s">
        <v>425</v>
      </c>
      <c r="L141" s="114" t="b">
        <v>0</v>
      </c>
      <c r="M141" s="145">
        <v>0</v>
      </c>
      <c r="N141" s="145" t="s">
        <v>582</v>
      </c>
      <c r="O141" s="190" t="s">
        <v>582</v>
      </c>
      <c r="P141" s="190" t="s">
        <v>582</v>
      </c>
      <c r="Q141" s="190" t="s">
        <v>582</v>
      </c>
      <c r="R141" s="190" t="s">
        <v>582</v>
      </c>
      <c r="S141" s="190" t="s">
        <v>582</v>
      </c>
      <c r="T141" s="190" t="s">
        <v>582</v>
      </c>
      <c r="U141" s="114" t="b">
        <v>0</v>
      </c>
    </row>
    <row r="142" spans="1:21" x14ac:dyDescent="0.2">
      <c r="A142" s="114" t="s">
        <v>22</v>
      </c>
      <c r="B142" s="114" t="s">
        <v>308</v>
      </c>
      <c r="C142" s="114" t="s">
        <v>1302</v>
      </c>
      <c r="D142" s="144">
        <v>45201</v>
      </c>
      <c r="E142" s="114">
        <v>30</v>
      </c>
      <c r="F142" s="114" t="s">
        <v>49</v>
      </c>
      <c r="G142" s="114" t="s">
        <v>242</v>
      </c>
      <c r="H142" s="114" t="s">
        <v>205</v>
      </c>
      <c r="I142" s="114" t="s">
        <v>373</v>
      </c>
      <c r="J142" s="114">
        <v>2.0199999999999999E-2</v>
      </c>
      <c r="K142" s="114" t="s">
        <v>425</v>
      </c>
      <c r="L142" s="114" t="b">
        <v>0</v>
      </c>
      <c r="M142" s="145">
        <v>0</v>
      </c>
      <c r="N142" s="145" t="s">
        <v>582</v>
      </c>
      <c r="O142" s="190" t="s">
        <v>582</v>
      </c>
      <c r="P142" s="190" t="s">
        <v>582</v>
      </c>
      <c r="Q142" s="190" t="s">
        <v>582</v>
      </c>
      <c r="R142" s="190" t="s">
        <v>582</v>
      </c>
      <c r="S142" s="190" t="s">
        <v>582</v>
      </c>
      <c r="T142" s="190" t="s">
        <v>582</v>
      </c>
      <c r="U142" s="114" t="b">
        <v>0</v>
      </c>
    </row>
    <row r="143" spans="1:21" x14ac:dyDescent="0.2">
      <c r="A143" s="114" t="s">
        <v>22</v>
      </c>
      <c r="B143" s="114" t="s">
        <v>308</v>
      </c>
      <c r="C143" s="114" t="s">
        <v>1302</v>
      </c>
      <c r="D143" s="144">
        <v>45201</v>
      </c>
      <c r="E143" s="114">
        <v>30</v>
      </c>
      <c r="F143" s="114" t="s">
        <v>49</v>
      </c>
      <c r="G143" s="114" t="s">
        <v>8</v>
      </c>
      <c r="H143" s="114" t="s">
        <v>205</v>
      </c>
      <c r="I143" s="114" t="s">
        <v>374</v>
      </c>
      <c r="J143" s="114">
        <v>1.7899999999999999E-2</v>
      </c>
      <c r="K143" s="114" t="s">
        <v>425</v>
      </c>
      <c r="L143" s="114" t="b">
        <v>0</v>
      </c>
      <c r="M143" s="145">
        <v>0</v>
      </c>
      <c r="N143" s="145" t="s">
        <v>582</v>
      </c>
      <c r="O143" s="190" t="s">
        <v>582</v>
      </c>
      <c r="P143" s="190" t="s">
        <v>582</v>
      </c>
      <c r="Q143" s="190" t="s">
        <v>582</v>
      </c>
      <c r="R143" s="190" t="s">
        <v>582</v>
      </c>
      <c r="S143" s="190" t="s">
        <v>582</v>
      </c>
      <c r="T143" s="190" t="s">
        <v>582</v>
      </c>
      <c r="U143" s="114" t="b">
        <v>0</v>
      </c>
    </row>
    <row r="144" spans="1:21" x14ac:dyDescent="0.2">
      <c r="A144" s="114" t="s">
        <v>22</v>
      </c>
      <c r="B144" s="114" t="s">
        <v>308</v>
      </c>
      <c r="C144" s="114" t="s">
        <v>1302</v>
      </c>
      <c r="D144" s="144">
        <v>45201</v>
      </c>
      <c r="E144" s="114">
        <v>30</v>
      </c>
      <c r="F144" s="114" t="s">
        <v>49</v>
      </c>
      <c r="G144" s="114" t="s">
        <v>249</v>
      </c>
      <c r="H144" s="114" t="s">
        <v>205</v>
      </c>
      <c r="I144" s="114" t="s">
        <v>376</v>
      </c>
      <c r="J144" s="114">
        <v>1.6E-2</v>
      </c>
      <c r="K144" s="114" t="s">
        <v>425</v>
      </c>
      <c r="L144" s="114" t="b">
        <v>0</v>
      </c>
      <c r="M144" s="145">
        <v>0</v>
      </c>
      <c r="N144" s="145" t="s">
        <v>582</v>
      </c>
      <c r="O144" s="190" t="s">
        <v>582</v>
      </c>
      <c r="P144" s="190" t="s">
        <v>582</v>
      </c>
      <c r="Q144" s="190" t="s">
        <v>582</v>
      </c>
      <c r="R144" s="190" t="s">
        <v>582</v>
      </c>
      <c r="S144" s="190" t="s">
        <v>582</v>
      </c>
      <c r="T144" s="190" t="s">
        <v>582</v>
      </c>
      <c r="U144" s="114" t="b">
        <v>0</v>
      </c>
    </row>
    <row r="145" spans="1:21" x14ac:dyDescent="0.2">
      <c r="A145" s="114" t="s">
        <v>22</v>
      </c>
      <c r="B145" s="114" t="s">
        <v>308</v>
      </c>
      <c r="C145" s="114" t="s">
        <v>1302</v>
      </c>
      <c r="D145" s="144">
        <v>45201</v>
      </c>
      <c r="E145" s="114">
        <v>30</v>
      </c>
      <c r="F145" s="114" t="s">
        <v>49</v>
      </c>
      <c r="G145" s="114" t="s">
        <v>10</v>
      </c>
      <c r="H145" s="114" t="s">
        <v>208</v>
      </c>
      <c r="I145" s="114" t="s">
        <v>377</v>
      </c>
      <c r="J145" s="114">
        <v>2.7E-2</v>
      </c>
      <c r="K145" s="114" t="s">
        <v>425</v>
      </c>
      <c r="L145" s="114" t="b">
        <v>0</v>
      </c>
      <c r="M145" s="145" t="s">
        <v>582</v>
      </c>
      <c r="N145" s="145">
        <v>0</v>
      </c>
      <c r="O145" s="190">
        <v>0</v>
      </c>
      <c r="P145" s="190">
        <v>0</v>
      </c>
      <c r="Q145" s="190" t="s">
        <v>582</v>
      </c>
      <c r="R145" s="190" t="s">
        <v>582</v>
      </c>
      <c r="S145" s="190" t="s">
        <v>582</v>
      </c>
      <c r="T145" s="190" t="s">
        <v>582</v>
      </c>
      <c r="U145" s="114" t="b">
        <v>0</v>
      </c>
    </row>
    <row r="146" spans="1:21" x14ac:dyDescent="0.2">
      <c r="A146" s="114" t="s">
        <v>22</v>
      </c>
      <c r="B146" s="114" t="s">
        <v>308</v>
      </c>
      <c r="C146" s="114" t="s">
        <v>1302</v>
      </c>
      <c r="D146" s="144">
        <v>45201</v>
      </c>
      <c r="E146" s="114">
        <v>30</v>
      </c>
      <c r="F146" s="114" t="s">
        <v>49</v>
      </c>
      <c r="G146" s="114" t="s">
        <v>12</v>
      </c>
      <c r="H146" s="114" t="s">
        <v>87</v>
      </c>
      <c r="I146" s="114">
        <v>5.6399999999999999E-2</v>
      </c>
      <c r="J146" s="114">
        <v>5.6399999999999999E-2</v>
      </c>
      <c r="K146" s="114" t="s">
        <v>425</v>
      </c>
      <c r="L146" s="114" t="b">
        <v>1</v>
      </c>
      <c r="M146" s="145" t="s">
        <v>582</v>
      </c>
      <c r="N146" s="145">
        <v>26000</v>
      </c>
      <c r="O146" s="190">
        <v>0</v>
      </c>
      <c r="P146" s="190">
        <v>0</v>
      </c>
      <c r="Q146" s="190" t="s">
        <v>582</v>
      </c>
      <c r="R146" s="190">
        <v>2.1692307692307691E-6</v>
      </c>
      <c r="S146" s="190" t="s">
        <v>582</v>
      </c>
      <c r="T146" s="190" t="s">
        <v>582</v>
      </c>
      <c r="U146" s="114" t="b">
        <v>0</v>
      </c>
    </row>
    <row r="147" spans="1:21" x14ac:dyDescent="0.2">
      <c r="A147" s="114" t="s">
        <v>22</v>
      </c>
      <c r="B147" s="114" t="s">
        <v>308</v>
      </c>
      <c r="C147" s="114" t="s">
        <v>1302</v>
      </c>
      <c r="D147" s="144">
        <v>45201</v>
      </c>
      <c r="E147" s="114">
        <v>30</v>
      </c>
      <c r="F147" s="114" t="s">
        <v>49</v>
      </c>
      <c r="G147" s="114" t="s">
        <v>256</v>
      </c>
      <c r="H147" s="114" t="s">
        <v>205</v>
      </c>
      <c r="I147" s="114" t="s">
        <v>380</v>
      </c>
      <c r="J147" s="114">
        <v>1.5800000000000002E-2</v>
      </c>
      <c r="K147" s="114" t="s">
        <v>425</v>
      </c>
      <c r="L147" s="114" t="b">
        <v>0</v>
      </c>
      <c r="M147" s="145">
        <v>0</v>
      </c>
      <c r="N147" s="145" t="s">
        <v>582</v>
      </c>
      <c r="O147" s="190" t="s">
        <v>582</v>
      </c>
      <c r="P147" s="190" t="s">
        <v>582</v>
      </c>
      <c r="Q147" s="190" t="s">
        <v>582</v>
      </c>
      <c r="R147" s="190" t="s">
        <v>582</v>
      </c>
      <c r="S147" s="190" t="s">
        <v>582</v>
      </c>
      <c r="T147" s="190" t="s">
        <v>582</v>
      </c>
      <c r="U147" s="114" t="b">
        <v>0</v>
      </c>
    </row>
    <row r="148" spans="1:21" x14ac:dyDescent="0.2">
      <c r="A148" s="114" t="s">
        <v>22</v>
      </c>
      <c r="B148" s="114" t="s">
        <v>308</v>
      </c>
      <c r="C148" s="114" t="s">
        <v>1302</v>
      </c>
      <c r="D148" s="144">
        <v>45201</v>
      </c>
      <c r="E148" s="114">
        <v>30</v>
      </c>
      <c r="F148" s="114" t="s">
        <v>49</v>
      </c>
      <c r="G148" s="114" t="s">
        <v>13</v>
      </c>
      <c r="H148" s="114" t="s">
        <v>87</v>
      </c>
      <c r="I148" s="114" t="s">
        <v>381</v>
      </c>
      <c r="J148" s="114">
        <v>2.9399999999999999E-2</v>
      </c>
      <c r="K148" s="114" t="s">
        <v>425</v>
      </c>
      <c r="L148" s="114" t="b">
        <v>1</v>
      </c>
      <c r="M148" s="145" t="s">
        <v>582</v>
      </c>
      <c r="N148" s="145">
        <v>6300</v>
      </c>
      <c r="O148" s="190">
        <v>0</v>
      </c>
      <c r="P148" s="190">
        <v>0</v>
      </c>
      <c r="Q148" s="190" t="s">
        <v>582</v>
      </c>
      <c r="R148" s="190">
        <v>4.6666666666666663E-6</v>
      </c>
      <c r="S148" s="190" t="s">
        <v>582</v>
      </c>
      <c r="T148" s="190" t="s">
        <v>582</v>
      </c>
      <c r="U148" s="114" t="b">
        <v>0</v>
      </c>
    </row>
    <row r="149" spans="1:21" x14ac:dyDescent="0.2">
      <c r="A149" s="114" t="s">
        <v>22</v>
      </c>
      <c r="B149" s="114" t="s">
        <v>308</v>
      </c>
      <c r="C149" s="114" t="s">
        <v>1302</v>
      </c>
      <c r="D149" s="144">
        <v>45201</v>
      </c>
      <c r="E149" s="114">
        <v>30</v>
      </c>
      <c r="F149" s="114" t="s">
        <v>49</v>
      </c>
      <c r="G149" s="114" t="s">
        <v>260</v>
      </c>
      <c r="H149" s="114" t="s">
        <v>87</v>
      </c>
      <c r="I149" s="114" t="s">
        <v>382</v>
      </c>
      <c r="J149" s="114">
        <v>0.11799999999999999</v>
      </c>
      <c r="K149" s="114" t="s">
        <v>425</v>
      </c>
      <c r="L149" s="114" t="b">
        <v>0</v>
      </c>
      <c r="M149" s="145" t="s">
        <v>582</v>
      </c>
      <c r="N149" s="145">
        <v>170000</v>
      </c>
      <c r="O149" s="190">
        <v>0</v>
      </c>
      <c r="P149" s="190">
        <v>84000</v>
      </c>
      <c r="Q149" s="190" t="s">
        <v>582</v>
      </c>
      <c r="R149" s="190" t="s">
        <v>582</v>
      </c>
      <c r="S149" s="190" t="s">
        <v>582</v>
      </c>
      <c r="T149" s="190" t="s">
        <v>582</v>
      </c>
      <c r="U149" s="114" t="b">
        <v>0</v>
      </c>
    </row>
    <row r="150" spans="1:21" x14ac:dyDescent="0.2">
      <c r="A150" s="114" t="s">
        <v>22</v>
      </c>
      <c r="B150" s="114" t="s">
        <v>308</v>
      </c>
      <c r="C150" s="114" t="s">
        <v>1302</v>
      </c>
      <c r="D150" s="144">
        <v>45201</v>
      </c>
      <c r="E150" s="114">
        <v>30</v>
      </c>
      <c r="F150" s="114" t="s">
        <v>49</v>
      </c>
      <c r="G150" s="114" t="s">
        <v>265</v>
      </c>
      <c r="H150" s="114" t="s">
        <v>87</v>
      </c>
      <c r="I150" s="114" t="s">
        <v>384</v>
      </c>
      <c r="J150" s="114">
        <v>46.5</v>
      </c>
      <c r="K150" s="114" t="s">
        <v>425</v>
      </c>
      <c r="L150" s="114" t="b">
        <v>1</v>
      </c>
      <c r="M150" s="145" t="s">
        <v>582</v>
      </c>
      <c r="N150" s="145" t="s">
        <v>582</v>
      </c>
      <c r="P150" s="205">
        <v>520</v>
      </c>
      <c r="Q150" s="190" t="s">
        <v>582</v>
      </c>
      <c r="R150" s="190" t="s">
        <v>582</v>
      </c>
      <c r="S150" s="190" t="s">
        <v>582</v>
      </c>
      <c r="T150" s="190">
        <v>8.9423076923076925E-2</v>
      </c>
      <c r="U150" s="114" t="b">
        <v>0</v>
      </c>
    </row>
    <row r="151" spans="1:21" x14ac:dyDescent="0.2">
      <c r="A151" s="114" t="s">
        <v>22</v>
      </c>
      <c r="B151" s="114" t="s">
        <v>308</v>
      </c>
      <c r="C151" s="114" t="s">
        <v>1302</v>
      </c>
      <c r="D151" s="144">
        <v>45201</v>
      </c>
      <c r="E151" s="114">
        <v>30</v>
      </c>
      <c r="F151" s="114" t="s">
        <v>49</v>
      </c>
      <c r="G151" s="114" t="s">
        <v>270</v>
      </c>
      <c r="H151" s="114" t="s">
        <v>87</v>
      </c>
      <c r="I151" s="114">
        <v>1340</v>
      </c>
      <c r="J151" s="114">
        <v>1340</v>
      </c>
      <c r="K151" s="114" t="s">
        <v>425</v>
      </c>
      <c r="L151" s="114" t="b">
        <v>1</v>
      </c>
      <c r="M151" s="145" t="s">
        <v>582</v>
      </c>
      <c r="N151" s="145" t="s">
        <v>582</v>
      </c>
      <c r="P151" s="205">
        <v>1700</v>
      </c>
      <c r="Q151" s="190" t="s">
        <v>582</v>
      </c>
      <c r="R151" s="190" t="s">
        <v>582</v>
      </c>
      <c r="S151" s="190" t="s">
        <v>582</v>
      </c>
      <c r="T151" s="190">
        <v>0.78823529411764703</v>
      </c>
      <c r="U151" s="114" t="b">
        <v>1</v>
      </c>
    </row>
    <row r="152" spans="1:21" x14ac:dyDescent="0.2">
      <c r="A152" s="114" t="s">
        <v>22</v>
      </c>
      <c r="B152" s="114" t="s">
        <v>308</v>
      </c>
      <c r="C152" s="114" t="s">
        <v>1302</v>
      </c>
      <c r="D152" s="144">
        <v>45201</v>
      </c>
      <c r="E152" s="114">
        <v>30</v>
      </c>
      <c r="F152" s="114" t="s">
        <v>49</v>
      </c>
      <c r="G152" s="114" t="s">
        <v>279</v>
      </c>
      <c r="H152" s="114" t="s">
        <v>208</v>
      </c>
      <c r="I152" s="114">
        <v>2030</v>
      </c>
      <c r="J152" s="114">
        <v>2030</v>
      </c>
      <c r="K152" s="114" t="s">
        <v>425</v>
      </c>
      <c r="L152" s="114" t="b">
        <v>1</v>
      </c>
      <c r="M152" s="145" t="s">
        <v>582</v>
      </c>
      <c r="N152" s="145" t="s">
        <v>582</v>
      </c>
      <c r="P152" s="205">
        <v>1700</v>
      </c>
      <c r="Q152" s="190" t="s">
        <v>582</v>
      </c>
      <c r="R152" s="190" t="s">
        <v>582</v>
      </c>
      <c r="S152" s="190" t="s">
        <v>582</v>
      </c>
      <c r="T152" s="190">
        <v>1.1941176470588235</v>
      </c>
      <c r="U152" s="114" t="b">
        <v>1</v>
      </c>
    </row>
    <row r="153" spans="1:21" x14ac:dyDescent="0.2">
      <c r="A153" s="114" t="s">
        <v>24</v>
      </c>
      <c r="B153" s="114" t="s">
        <v>309</v>
      </c>
      <c r="C153" s="114" t="s">
        <v>1302</v>
      </c>
      <c r="D153" s="144">
        <v>45453</v>
      </c>
      <c r="E153" s="114" t="s">
        <v>312</v>
      </c>
      <c r="F153" s="114" t="s">
        <v>1280</v>
      </c>
      <c r="G153" s="114" t="s">
        <v>55</v>
      </c>
      <c r="H153" s="114" t="s">
        <v>56</v>
      </c>
      <c r="I153" s="114" t="s">
        <v>316</v>
      </c>
      <c r="J153" s="114">
        <v>2</v>
      </c>
      <c r="K153" s="114" t="s">
        <v>425</v>
      </c>
      <c r="L153" s="114" t="b">
        <v>0</v>
      </c>
      <c r="M153" s="145">
        <v>250</v>
      </c>
      <c r="N153" s="145">
        <v>490</v>
      </c>
      <c r="O153" s="190">
        <v>58</v>
      </c>
      <c r="P153" s="190">
        <v>2800</v>
      </c>
      <c r="Q153" s="190" t="s">
        <v>582</v>
      </c>
      <c r="R153" s="190" t="s">
        <v>582</v>
      </c>
      <c r="S153" s="190" t="s">
        <v>582</v>
      </c>
      <c r="T153" s="190" t="s">
        <v>582</v>
      </c>
      <c r="U153" s="114" t="b">
        <v>0</v>
      </c>
    </row>
    <row r="154" spans="1:21" x14ac:dyDescent="0.2">
      <c r="A154" s="114" t="s">
        <v>24</v>
      </c>
      <c r="B154" s="114" t="s">
        <v>309</v>
      </c>
      <c r="C154" s="114" t="s">
        <v>1302</v>
      </c>
      <c r="D154" s="144">
        <v>45453</v>
      </c>
      <c r="E154" s="114" t="s">
        <v>312</v>
      </c>
      <c r="F154" s="114" t="s">
        <v>1280</v>
      </c>
      <c r="G154" s="114" t="s">
        <v>0</v>
      </c>
      <c r="H154" s="114" t="s">
        <v>56</v>
      </c>
      <c r="I154" s="114">
        <v>2.57</v>
      </c>
      <c r="J154" s="114">
        <v>2.57</v>
      </c>
      <c r="K154" s="114" t="s">
        <v>425</v>
      </c>
      <c r="L154" s="114" t="b">
        <v>1</v>
      </c>
      <c r="M154" s="145">
        <v>1800</v>
      </c>
      <c r="N154" s="145">
        <v>5800</v>
      </c>
      <c r="O154" s="190">
        <v>12</v>
      </c>
      <c r="P154" s="190">
        <v>1000</v>
      </c>
      <c r="Q154" s="190">
        <v>1.4277777777777776E-3</v>
      </c>
      <c r="R154" s="190">
        <v>4.4310344827586204E-4</v>
      </c>
      <c r="S154" s="190">
        <v>0.21416666666666664</v>
      </c>
      <c r="T154" s="190">
        <v>2.5699999999999998E-3</v>
      </c>
      <c r="U154" s="114" t="b">
        <v>0</v>
      </c>
    </row>
    <row r="155" spans="1:21" x14ac:dyDescent="0.2">
      <c r="A155" s="114" t="s">
        <v>24</v>
      </c>
      <c r="B155" s="114" t="s">
        <v>309</v>
      </c>
      <c r="C155" s="114" t="s">
        <v>1302</v>
      </c>
      <c r="D155" s="144">
        <v>45453</v>
      </c>
      <c r="E155" s="114" t="s">
        <v>312</v>
      </c>
      <c r="F155" s="114" t="s">
        <v>1280</v>
      </c>
      <c r="G155" s="114" t="s">
        <v>72</v>
      </c>
      <c r="H155" s="114" t="s">
        <v>56</v>
      </c>
      <c r="I155" s="114" t="s">
        <v>296</v>
      </c>
      <c r="J155" s="114">
        <v>1</v>
      </c>
      <c r="K155" s="114" t="s">
        <v>425</v>
      </c>
      <c r="L155" s="114" t="b">
        <v>0</v>
      </c>
      <c r="M155" s="145">
        <v>450</v>
      </c>
      <c r="N155" s="145">
        <v>320000</v>
      </c>
      <c r="O155" s="190">
        <v>6.9</v>
      </c>
      <c r="P155" s="190">
        <v>0</v>
      </c>
      <c r="Q155" s="190" t="s">
        <v>582</v>
      </c>
      <c r="R155" s="190" t="s">
        <v>582</v>
      </c>
      <c r="S155" s="190" t="s">
        <v>582</v>
      </c>
      <c r="T155" s="190" t="s">
        <v>582</v>
      </c>
      <c r="U155" s="114" t="b">
        <v>0</v>
      </c>
    </row>
    <row r="156" spans="1:21" x14ac:dyDescent="0.2">
      <c r="A156" s="114" t="s">
        <v>24</v>
      </c>
      <c r="B156" s="114" t="s">
        <v>309</v>
      </c>
      <c r="C156" s="114" t="s">
        <v>1302</v>
      </c>
      <c r="D156" s="144">
        <v>45453</v>
      </c>
      <c r="E156" s="114" t="s">
        <v>312</v>
      </c>
      <c r="F156" s="114" t="s">
        <v>1280</v>
      </c>
      <c r="G156" s="114" t="s">
        <v>82</v>
      </c>
      <c r="H156" s="114" t="s">
        <v>56</v>
      </c>
      <c r="I156" s="114" t="s">
        <v>296</v>
      </c>
      <c r="J156" s="114">
        <v>1</v>
      </c>
      <c r="K156" s="114" t="s">
        <v>425</v>
      </c>
      <c r="L156" s="114" t="b">
        <v>0</v>
      </c>
      <c r="M156" s="145">
        <v>14000</v>
      </c>
      <c r="N156" s="145">
        <v>370000</v>
      </c>
      <c r="O156" s="190">
        <v>1100</v>
      </c>
      <c r="P156" s="190">
        <v>0</v>
      </c>
      <c r="Q156" s="190" t="s">
        <v>582</v>
      </c>
      <c r="R156" s="190" t="s">
        <v>582</v>
      </c>
      <c r="S156" s="190" t="s">
        <v>582</v>
      </c>
      <c r="T156" s="190" t="s">
        <v>582</v>
      </c>
      <c r="U156" s="114" t="b">
        <v>0</v>
      </c>
    </row>
    <row r="157" spans="1:21" x14ac:dyDescent="0.2">
      <c r="A157" s="114" t="s">
        <v>24</v>
      </c>
      <c r="B157" s="114" t="s">
        <v>309</v>
      </c>
      <c r="C157" s="114" t="s">
        <v>1302</v>
      </c>
      <c r="D157" s="144">
        <v>45453</v>
      </c>
      <c r="E157" s="114" t="s">
        <v>312</v>
      </c>
      <c r="F157" s="114" t="s">
        <v>1280</v>
      </c>
      <c r="G157" s="114" t="s">
        <v>86</v>
      </c>
      <c r="H157" s="114" t="s">
        <v>87</v>
      </c>
      <c r="I157" s="114" t="s">
        <v>321</v>
      </c>
      <c r="J157" s="114">
        <v>5</v>
      </c>
      <c r="K157" s="114" t="s">
        <v>425</v>
      </c>
      <c r="L157" s="114" t="b">
        <v>0</v>
      </c>
      <c r="M157" s="145" t="s">
        <v>582</v>
      </c>
      <c r="N157" s="145">
        <v>1200</v>
      </c>
      <c r="O157" s="190">
        <v>0</v>
      </c>
      <c r="P157" s="190">
        <v>110</v>
      </c>
      <c r="Q157" s="190" t="s">
        <v>582</v>
      </c>
      <c r="R157" s="190" t="s">
        <v>582</v>
      </c>
      <c r="S157" s="190" t="s">
        <v>582</v>
      </c>
      <c r="T157" s="190" t="s">
        <v>582</v>
      </c>
      <c r="U157" s="114" t="b">
        <v>0</v>
      </c>
    </row>
    <row r="158" spans="1:21" x14ac:dyDescent="0.2">
      <c r="A158" s="114" t="s">
        <v>24</v>
      </c>
      <c r="B158" s="114" t="s">
        <v>309</v>
      </c>
      <c r="C158" s="114" t="s">
        <v>1302</v>
      </c>
      <c r="D158" s="144">
        <v>45453</v>
      </c>
      <c r="E158" s="114" t="s">
        <v>312</v>
      </c>
      <c r="F158" s="114" t="s">
        <v>1280</v>
      </c>
      <c r="G158" s="114" t="s">
        <v>97</v>
      </c>
      <c r="H158" s="114" t="s">
        <v>56</v>
      </c>
      <c r="I158" s="114" t="s">
        <v>296</v>
      </c>
      <c r="J158" s="114">
        <v>1</v>
      </c>
      <c r="K158" s="114" t="s">
        <v>425</v>
      </c>
      <c r="L158" s="114" t="b">
        <v>0</v>
      </c>
      <c r="M158" s="145">
        <v>1800</v>
      </c>
      <c r="N158" s="145">
        <v>11000</v>
      </c>
      <c r="O158" s="190">
        <v>3.1</v>
      </c>
      <c r="P158" s="190">
        <v>670</v>
      </c>
      <c r="Q158" s="190" t="s">
        <v>582</v>
      </c>
      <c r="R158" s="190" t="s">
        <v>582</v>
      </c>
      <c r="S158" s="190" t="s">
        <v>582</v>
      </c>
      <c r="T158" s="190" t="s">
        <v>582</v>
      </c>
      <c r="U158" s="114" t="b">
        <v>0</v>
      </c>
    </row>
    <row r="159" spans="1:21" x14ac:dyDescent="0.2">
      <c r="A159" s="114" t="s">
        <v>24</v>
      </c>
      <c r="B159" s="114" t="s">
        <v>309</v>
      </c>
      <c r="C159" s="114" t="s">
        <v>1302</v>
      </c>
      <c r="D159" s="144">
        <v>45453</v>
      </c>
      <c r="E159" s="114" t="s">
        <v>312</v>
      </c>
      <c r="F159" s="114" t="s">
        <v>1280</v>
      </c>
      <c r="G159" s="114" t="s">
        <v>101</v>
      </c>
      <c r="H159" s="114" t="s">
        <v>87</v>
      </c>
      <c r="I159" s="114" t="s">
        <v>325</v>
      </c>
      <c r="J159" s="114">
        <v>0.5</v>
      </c>
      <c r="K159" s="114" t="s">
        <v>425</v>
      </c>
      <c r="L159" s="114" t="b">
        <v>0</v>
      </c>
      <c r="M159" s="145" t="s">
        <v>582</v>
      </c>
      <c r="N159" s="145">
        <v>10000</v>
      </c>
      <c r="O159" s="190">
        <v>0</v>
      </c>
      <c r="P159" s="190">
        <v>3400</v>
      </c>
      <c r="Q159" s="190" t="s">
        <v>582</v>
      </c>
      <c r="R159" s="190" t="s">
        <v>582</v>
      </c>
      <c r="S159" s="190" t="s">
        <v>582</v>
      </c>
      <c r="T159" s="190" t="s">
        <v>582</v>
      </c>
      <c r="U159" s="114" t="b">
        <v>0</v>
      </c>
    </row>
    <row r="160" spans="1:21" x14ac:dyDescent="0.2">
      <c r="A160" s="114" t="s">
        <v>24</v>
      </c>
      <c r="B160" s="114" t="s">
        <v>309</v>
      </c>
      <c r="C160" s="114" t="s">
        <v>1302</v>
      </c>
      <c r="D160" s="144">
        <v>45453</v>
      </c>
      <c r="E160" s="114" t="s">
        <v>312</v>
      </c>
      <c r="F160" s="114" t="s">
        <v>1280</v>
      </c>
      <c r="G160" s="114" t="s">
        <v>110</v>
      </c>
      <c r="H160" s="114" t="s">
        <v>56</v>
      </c>
      <c r="I160" s="114" t="s">
        <v>296</v>
      </c>
      <c r="J160" s="114">
        <v>1</v>
      </c>
      <c r="K160" s="114" t="s">
        <v>425</v>
      </c>
      <c r="L160" s="114" t="b">
        <v>0</v>
      </c>
      <c r="M160" s="145">
        <v>600</v>
      </c>
      <c r="N160" s="145">
        <v>340000</v>
      </c>
      <c r="O160" s="190">
        <v>0</v>
      </c>
      <c r="P160" s="190">
        <v>0</v>
      </c>
      <c r="Q160" s="190" t="s">
        <v>582</v>
      </c>
      <c r="R160" s="190" t="s">
        <v>582</v>
      </c>
      <c r="S160" s="190" t="s">
        <v>582</v>
      </c>
      <c r="T160" s="190" t="s">
        <v>582</v>
      </c>
      <c r="U160" s="114" t="b">
        <v>0</v>
      </c>
    </row>
    <row r="161" spans="1:21" x14ac:dyDescent="0.2">
      <c r="A161" s="114" t="s">
        <v>24</v>
      </c>
      <c r="B161" s="114" t="s">
        <v>309</v>
      </c>
      <c r="C161" s="114" t="s">
        <v>1302</v>
      </c>
      <c r="D161" s="144">
        <v>45453</v>
      </c>
      <c r="E161" s="114" t="s">
        <v>312</v>
      </c>
      <c r="F161" s="114" t="s">
        <v>1280</v>
      </c>
      <c r="G161" s="114" t="s">
        <v>114</v>
      </c>
      <c r="H161" s="114" t="s">
        <v>87</v>
      </c>
      <c r="I161" s="114" t="s">
        <v>321</v>
      </c>
      <c r="J161" s="114">
        <v>5</v>
      </c>
      <c r="K161" s="114" t="s">
        <v>425</v>
      </c>
      <c r="L161" s="114" t="b">
        <v>0</v>
      </c>
      <c r="M161" s="145" t="s">
        <v>582</v>
      </c>
      <c r="N161" s="145">
        <v>2400000</v>
      </c>
      <c r="O161" s="190" t="s">
        <v>582</v>
      </c>
      <c r="P161" s="190" t="s">
        <v>582</v>
      </c>
      <c r="Q161" s="190" t="s">
        <v>582</v>
      </c>
      <c r="R161" s="190" t="s">
        <v>582</v>
      </c>
      <c r="S161" s="190" t="s">
        <v>582</v>
      </c>
      <c r="T161" s="190" t="s">
        <v>582</v>
      </c>
      <c r="U161" s="114" t="b">
        <v>0</v>
      </c>
    </row>
    <row r="162" spans="1:21" x14ac:dyDescent="0.2">
      <c r="A162" s="114" t="s">
        <v>24</v>
      </c>
      <c r="B162" s="114" t="s">
        <v>309</v>
      </c>
      <c r="C162" s="114" t="s">
        <v>1302</v>
      </c>
      <c r="D162" s="144">
        <v>45453</v>
      </c>
      <c r="E162" s="114" t="s">
        <v>312</v>
      </c>
      <c r="F162" s="114" t="s">
        <v>1280</v>
      </c>
      <c r="G162" s="114" t="s">
        <v>118</v>
      </c>
      <c r="H162" s="114" t="s">
        <v>56</v>
      </c>
      <c r="I162" s="114" t="s">
        <v>296</v>
      </c>
      <c r="J162" s="114">
        <v>1</v>
      </c>
      <c r="K162" s="114" t="s">
        <v>425</v>
      </c>
      <c r="L162" s="114" t="b">
        <v>0</v>
      </c>
      <c r="M162" s="145">
        <v>720</v>
      </c>
      <c r="N162" s="145">
        <v>20000</v>
      </c>
      <c r="O162" s="190">
        <v>5.9</v>
      </c>
      <c r="P162" s="190">
        <v>95</v>
      </c>
      <c r="Q162" s="190" t="s">
        <v>582</v>
      </c>
      <c r="R162" s="190" t="s">
        <v>582</v>
      </c>
      <c r="S162" s="190" t="s">
        <v>582</v>
      </c>
      <c r="T162" s="190" t="s">
        <v>582</v>
      </c>
      <c r="U162" s="114" t="b">
        <v>0</v>
      </c>
    </row>
    <row r="163" spans="1:21" x14ac:dyDescent="0.2">
      <c r="A163" s="114" t="s">
        <v>24</v>
      </c>
      <c r="B163" s="114" t="s">
        <v>309</v>
      </c>
      <c r="C163" s="114" t="s">
        <v>1302</v>
      </c>
      <c r="D163" s="144">
        <v>45453</v>
      </c>
      <c r="E163" s="114" t="s">
        <v>312</v>
      </c>
      <c r="F163" s="114" t="s">
        <v>1280</v>
      </c>
      <c r="G163" s="114" t="s">
        <v>121</v>
      </c>
      <c r="H163" s="114" t="s">
        <v>87</v>
      </c>
      <c r="I163" s="114" t="s">
        <v>321</v>
      </c>
      <c r="J163" s="114">
        <v>5</v>
      </c>
      <c r="K163" s="114" t="s">
        <v>425</v>
      </c>
      <c r="L163" s="114" t="b">
        <v>0</v>
      </c>
      <c r="M163" s="145" t="s">
        <v>582</v>
      </c>
      <c r="N163" s="145">
        <v>22000</v>
      </c>
      <c r="O163" s="190">
        <v>0</v>
      </c>
      <c r="P163" s="190">
        <v>1500</v>
      </c>
      <c r="Q163" s="190" t="s">
        <v>582</v>
      </c>
      <c r="R163" s="190" t="s">
        <v>582</v>
      </c>
      <c r="S163" s="190" t="s">
        <v>582</v>
      </c>
      <c r="T163" s="190" t="s">
        <v>582</v>
      </c>
      <c r="U163" s="114" t="b">
        <v>0</v>
      </c>
    </row>
    <row r="164" spans="1:21" x14ac:dyDescent="0.2">
      <c r="A164" s="114" t="s">
        <v>24</v>
      </c>
      <c r="B164" s="114" t="s">
        <v>309</v>
      </c>
      <c r="C164" s="114" t="s">
        <v>1302</v>
      </c>
      <c r="D164" s="144">
        <v>45453</v>
      </c>
      <c r="E164" s="114" t="s">
        <v>312</v>
      </c>
      <c r="F164" s="114" t="s">
        <v>1280</v>
      </c>
      <c r="G164" s="114" t="s">
        <v>2</v>
      </c>
      <c r="H164" s="114" t="s">
        <v>87</v>
      </c>
      <c r="I164" s="114">
        <v>0.62</v>
      </c>
      <c r="J164" s="114">
        <v>0.62</v>
      </c>
      <c r="K164" s="114" t="s">
        <v>425</v>
      </c>
      <c r="L164" s="114" t="b">
        <v>1</v>
      </c>
      <c r="M164" s="145" t="s">
        <v>582</v>
      </c>
      <c r="N164" s="145">
        <v>38000</v>
      </c>
      <c r="O164" s="190">
        <v>0</v>
      </c>
      <c r="P164" s="190">
        <v>25000</v>
      </c>
      <c r="Q164" s="190" t="s">
        <v>582</v>
      </c>
      <c r="R164" s="190">
        <v>1.6315789473684209E-5</v>
      </c>
      <c r="S164" s="190" t="s">
        <v>582</v>
      </c>
      <c r="T164" s="190">
        <v>2.48E-5</v>
      </c>
      <c r="U164" s="114" t="b">
        <v>0</v>
      </c>
    </row>
    <row r="165" spans="1:21" x14ac:dyDescent="0.2">
      <c r="A165" s="114" t="s">
        <v>24</v>
      </c>
      <c r="B165" s="114" t="s">
        <v>309</v>
      </c>
      <c r="C165" s="114" t="s">
        <v>1302</v>
      </c>
      <c r="D165" s="144">
        <v>45453</v>
      </c>
      <c r="E165" s="114" t="s">
        <v>312</v>
      </c>
      <c r="F165" s="114" t="s">
        <v>1280</v>
      </c>
      <c r="G165" s="114" t="s">
        <v>3</v>
      </c>
      <c r="H165" s="114" t="s">
        <v>56</v>
      </c>
      <c r="I165" s="114" t="s">
        <v>325</v>
      </c>
      <c r="J165" s="114">
        <v>0.5</v>
      </c>
      <c r="K165" s="114" t="s">
        <v>425</v>
      </c>
      <c r="L165" s="114" t="b">
        <v>0</v>
      </c>
      <c r="M165" s="145">
        <v>1500</v>
      </c>
      <c r="N165" s="145">
        <v>79000</v>
      </c>
      <c r="O165" s="190">
        <v>25</v>
      </c>
      <c r="P165" s="190">
        <v>79000</v>
      </c>
      <c r="Q165" s="190" t="s">
        <v>582</v>
      </c>
      <c r="R165" s="190" t="s">
        <v>582</v>
      </c>
      <c r="S165" s="190" t="s">
        <v>582</v>
      </c>
      <c r="T165" s="190" t="s">
        <v>582</v>
      </c>
      <c r="U165" s="114" t="b">
        <v>0</v>
      </c>
    </row>
    <row r="166" spans="1:21" x14ac:dyDescent="0.2">
      <c r="A166" s="114" t="s">
        <v>24</v>
      </c>
      <c r="B166" s="114" t="s">
        <v>309</v>
      </c>
      <c r="C166" s="114" t="s">
        <v>1302</v>
      </c>
      <c r="D166" s="144">
        <v>45453</v>
      </c>
      <c r="E166" s="114" t="s">
        <v>312</v>
      </c>
      <c r="F166" s="114" t="s">
        <v>1280</v>
      </c>
      <c r="G166" s="114" t="s">
        <v>135</v>
      </c>
      <c r="H166" s="114" t="s">
        <v>56</v>
      </c>
      <c r="I166" s="114" t="s">
        <v>335</v>
      </c>
      <c r="J166" s="114">
        <v>0.4</v>
      </c>
      <c r="K166" s="114" t="s">
        <v>425</v>
      </c>
      <c r="L166" s="114" t="b">
        <v>0</v>
      </c>
      <c r="M166" s="145">
        <v>10000</v>
      </c>
      <c r="N166" s="145">
        <v>4600000</v>
      </c>
      <c r="O166" s="190">
        <v>55</v>
      </c>
      <c r="P166" s="190">
        <v>0</v>
      </c>
      <c r="Q166" s="190" t="s">
        <v>582</v>
      </c>
      <c r="R166" s="190" t="s">
        <v>582</v>
      </c>
      <c r="S166" s="190" t="s">
        <v>582</v>
      </c>
      <c r="T166" s="190" t="s">
        <v>582</v>
      </c>
      <c r="U166" s="114" t="b">
        <v>0</v>
      </c>
    </row>
    <row r="167" spans="1:21" x14ac:dyDescent="0.2">
      <c r="A167" s="114" t="s">
        <v>24</v>
      </c>
      <c r="B167" s="114" t="s">
        <v>309</v>
      </c>
      <c r="C167" s="114" t="s">
        <v>1302</v>
      </c>
      <c r="D167" s="144">
        <v>45453</v>
      </c>
      <c r="E167" s="114" t="s">
        <v>312</v>
      </c>
      <c r="F167" s="114" t="s">
        <v>1280</v>
      </c>
      <c r="G167" s="114" t="s">
        <v>140</v>
      </c>
      <c r="H167" s="114" t="s">
        <v>87</v>
      </c>
      <c r="I167" s="114" t="s">
        <v>335</v>
      </c>
      <c r="J167" s="114">
        <v>0.4</v>
      </c>
      <c r="K167" s="114" t="s">
        <v>425</v>
      </c>
      <c r="L167" s="114" t="b">
        <v>0</v>
      </c>
      <c r="M167" s="145" t="s">
        <v>582</v>
      </c>
      <c r="N167" s="145">
        <v>43000</v>
      </c>
      <c r="O167" s="190">
        <v>25</v>
      </c>
      <c r="P167" s="190">
        <v>870</v>
      </c>
      <c r="Q167" s="190" t="s">
        <v>582</v>
      </c>
      <c r="R167" s="190" t="s">
        <v>582</v>
      </c>
      <c r="S167" s="190" t="s">
        <v>582</v>
      </c>
      <c r="T167" s="190" t="s">
        <v>582</v>
      </c>
      <c r="U167" s="114" t="b">
        <v>0</v>
      </c>
    </row>
    <row r="168" spans="1:21" x14ac:dyDescent="0.2">
      <c r="A168" s="114" t="s">
        <v>24</v>
      </c>
      <c r="B168" s="114" t="s">
        <v>309</v>
      </c>
      <c r="C168" s="114" t="s">
        <v>1302</v>
      </c>
      <c r="D168" s="144">
        <v>45453</v>
      </c>
      <c r="E168" s="114" t="s">
        <v>312</v>
      </c>
      <c r="F168" s="114" t="s">
        <v>1280</v>
      </c>
      <c r="G168" s="114" t="s">
        <v>5</v>
      </c>
      <c r="H168" s="114" t="s">
        <v>87</v>
      </c>
      <c r="I168" s="114">
        <v>2.87</v>
      </c>
      <c r="J168" s="114">
        <v>2.87</v>
      </c>
      <c r="K168" s="114" t="s">
        <v>425</v>
      </c>
      <c r="L168" s="114" t="b">
        <v>1</v>
      </c>
      <c r="M168" s="145" t="s">
        <v>582</v>
      </c>
      <c r="N168" s="145">
        <v>25000</v>
      </c>
      <c r="O168" s="190">
        <v>0</v>
      </c>
      <c r="P168" s="190">
        <v>1800</v>
      </c>
      <c r="Q168" s="190" t="s">
        <v>582</v>
      </c>
      <c r="R168" s="190">
        <v>1.148E-4</v>
      </c>
      <c r="S168" s="190" t="s">
        <v>582</v>
      </c>
      <c r="T168" s="190">
        <v>1.5944444444444446E-3</v>
      </c>
      <c r="U168" s="114" t="b">
        <v>0</v>
      </c>
    </row>
    <row r="169" spans="1:21" x14ac:dyDescent="0.2">
      <c r="A169" s="114" t="s">
        <v>24</v>
      </c>
      <c r="B169" s="114" t="s">
        <v>309</v>
      </c>
      <c r="C169" s="114" t="s">
        <v>1302</v>
      </c>
      <c r="D169" s="144">
        <v>45453</v>
      </c>
      <c r="E169" s="114" t="s">
        <v>312</v>
      </c>
      <c r="F169" s="114" t="s">
        <v>1280</v>
      </c>
      <c r="G169" s="114" t="s">
        <v>147</v>
      </c>
      <c r="H169" s="114" t="s">
        <v>87</v>
      </c>
      <c r="I169" s="114" t="s">
        <v>335</v>
      </c>
      <c r="J169" s="114">
        <v>0.4</v>
      </c>
      <c r="K169" s="114" t="s">
        <v>425</v>
      </c>
      <c r="L169" s="114" t="b">
        <v>0</v>
      </c>
      <c r="M169" s="145" t="s">
        <v>582</v>
      </c>
      <c r="N169" s="145">
        <v>250000</v>
      </c>
      <c r="O169" s="190">
        <v>0</v>
      </c>
      <c r="P169" s="190">
        <v>750</v>
      </c>
      <c r="Q169" s="190" t="s">
        <v>582</v>
      </c>
      <c r="R169" s="190" t="s">
        <v>582</v>
      </c>
      <c r="S169" s="190" t="s">
        <v>582</v>
      </c>
      <c r="T169" s="190" t="s">
        <v>582</v>
      </c>
      <c r="U169" s="114" t="b">
        <v>0</v>
      </c>
    </row>
    <row r="170" spans="1:21" x14ac:dyDescent="0.2">
      <c r="A170" s="114" t="s">
        <v>24</v>
      </c>
      <c r="B170" s="114" t="s">
        <v>309</v>
      </c>
      <c r="C170" s="114" t="s">
        <v>1302</v>
      </c>
      <c r="D170" s="144">
        <v>45453</v>
      </c>
      <c r="E170" s="114" t="s">
        <v>312</v>
      </c>
      <c r="F170" s="114" t="s">
        <v>1280</v>
      </c>
      <c r="G170" s="114" t="s">
        <v>150</v>
      </c>
      <c r="H170" s="114" t="s">
        <v>56</v>
      </c>
      <c r="I170" s="114" t="s">
        <v>340</v>
      </c>
      <c r="J170" s="114">
        <v>10</v>
      </c>
      <c r="K170" s="114" t="s">
        <v>425</v>
      </c>
      <c r="L170" s="114" t="b">
        <v>0</v>
      </c>
      <c r="M170" s="145">
        <v>640000</v>
      </c>
      <c r="N170" s="145">
        <v>80000</v>
      </c>
      <c r="O170" s="190">
        <v>15000</v>
      </c>
      <c r="P170" s="190">
        <v>32000</v>
      </c>
      <c r="Q170" s="190" t="s">
        <v>582</v>
      </c>
      <c r="R170" s="190" t="s">
        <v>582</v>
      </c>
      <c r="S170" s="190" t="s">
        <v>582</v>
      </c>
      <c r="T170" s="190" t="s">
        <v>582</v>
      </c>
      <c r="U170" s="114" t="b">
        <v>0</v>
      </c>
    </row>
    <row r="171" spans="1:21" x14ac:dyDescent="0.2">
      <c r="A171" s="114" t="s">
        <v>24</v>
      </c>
      <c r="B171" s="114" t="s">
        <v>309</v>
      </c>
      <c r="C171" s="114" t="s">
        <v>1302</v>
      </c>
      <c r="D171" s="144">
        <v>45453</v>
      </c>
      <c r="E171" s="114" t="s">
        <v>312</v>
      </c>
      <c r="F171" s="114" t="s">
        <v>1280</v>
      </c>
      <c r="G171" s="114" t="s">
        <v>154</v>
      </c>
      <c r="H171" s="114" t="s">
        <v>56</v>
      </c>
      <c r="I171" s="114" t="s">
        <v>325</v>
      </c>
      <c r="J171" s="114">
        <v>0.5</v>
      </c>
      <c r="K171" s="114" t="s">
        <v>425</v>
      </c>
      <c r="L171" s="114" t="b">
        <v>0</v>
      </c>
      <c r="M171" s="145">
        <v>28</v>
      </c>
      <c r="N171" s="145">
        <v>2200</v>
      </c>
      <c r="O171" s="190">
        <v>1.5</v>
      </c>
      <c r="P171" s="190">
        <v>2900</v>
      </c>
      <c r="Q171" s="190" t="s">
        <v>582</v>
      </c>
      <c r="R171" s="190" t="s">
        <v>582</v>
      </c>
      <c r="S171" s="190" t="s">
        <v>582</v>
      </c>
      <c r="T171" s="190" t="s">
        <v>582</v>
      </c>
      <c r="U171" s="114" t="b">
        <v>0</v>
      </c>
    </row>
    <row r="172" spans="1:21" x14ac:dyDescent="0.2">
      <c r="A172" s="114" t="s">
        <v>24</v>
      </c>
      <c r="B172" s="114" t="s">
        <v>309</v>
      </c>
      <c r="C172" s="114" t="s">
        <v>1302</v>
      </c>
      <c r="D172" s="144">
        <v>45453</v>
      </c>
      <c r="E172" s="114" t="s">
        <v>312</v>
      </c>
      <c r="F172" s="114" t="s">
        <v>1280</v>
      </c>
      <c r="G172" s="114" t="s">
        <v>158</v>
      </c>
      <c r="H172" s="114" t="s">
        <v>56</v>
      </c>
      <c r="I172" s="114">
        <v>0.71</v>
      </c>
      <c r="J172" s="114">
        <v>0.71</v>
      </c>
      <c r="K172" s="114" t="s">
        <v>425</v>
      </c>
      <c r="L172" s="114" t="b">
        <v>1</v>
      </c>
      <c r="M172" s="145">
        <v>630</v>
      </c>
      <c r="N172" s="145">
        <v>1700</v>
      </c>
      <c r="O172" s="190">
        <v>18</v>
      </c>
      <c r="P172" s="190">
        <v>1100</v>
      </c>
      <c r="Q172" s="190">
        <v>1.1269841269841269E-3</v>
      </c>
      <c r="R172" s="190">
        <v>4.1764705882352938E-4</v>
      </c>
      <c r="S172" s="190">
        <v>3.9444444444444442E-2</v>
      </c>
      <c r="T172" s="190">
        <v>6.4545454545454541E-4</v>
      </c>
      <c r="U172" s="114" t="b">
        <v>0</v>
      </c>
    </row>
    <row r="173" spans="1:21" x14ac:dyDescent="0.2">
      <c r="A173" s="114" t="s">
        <v>24</v>
      </c>
      <c r="B173" s="114" t="s">
        <v>309</v>
      </c>
      <c r="C173" s="114" t="s">
        <v>1302</v>
      </c>
      <c r="D173" s="144">
        <v>45453</v>
      </c>
      <c r="E173" s="114" t="s">
        <v>312</v>
      </c>
      <c r="F173" s="114" t="s">
        <v>1280</v>
      </c>
      <c r="G173" s="114" t="s">
        <v>6</v>
      </c>
      <c r="H173" s="114" t="s">
        <v>56</v>
      </c>
      <c r="I173" s="114">
        <v>1.54</v>
      </c>
      <c r="J173" s="114">
        <v>1.54</v>
      </c>
      <c r="K173" s="114" t="s">
        <v>425</v>
      </c>
      <c r="L173" s="114" t="b">
        <v>1</v>
      </c>
      <c r="M173" s="145">
        <v>4500</v>
      </c>
      <c r="N173" s="145">
        <v>110000</v>
      </c>
      <c r="O173" s="190">
        <v>31</v>
      </c>
      <c r="P173" s="190">
        <v>27000</v>
      </c>
      <c r="Q173" s="190">
        <v>3.4222222222222222E-4</v>
      </c>
      <c r="R173" s="190">
        <v>1.4E-5</v>
      </c>
      <c r="S173" s="190">
        <v>4.9677419354838707E-2</v>
      </c>
      <c r="T173" s="190">
        <v>5.7037037037037042E-5</v>
      </c>
      <c r="U173" s="114" t="b">
        <v>0</v>
      </c>
    </row>
    <row r="174" spans="1:21" x14ac:dyDescent="0.2">
      <c r="A174" s="114" t="s">
        <v>24</v>
      </c>
      <c r="B174" s="114" t="s">
        <v>309</v>
      </c>
      <c r="C174" s="114" t="s">
        <v>1302</v>
      </c>
      <c r="D174" s="144">
        <v>45453</v>
      </c>
      <c r="E174" s="114" t="s">
        <v>312</v>
      </c>
      <c r="F174" s="114" t="s">
        <v>1280</v>
      </c>
      <c r="G174" s="114" t="s">
        <v>164</v>
      </c>
      <c r="H174" s="114" t="s">
        <v>56</v>
      </c>
      <c r="I174" s="114" t="s">
        <v>296</v>
      </c>
      <c r="J174" s="114">
        <v>1</v>
      </c>
      <c r="K174" s="114" t="s">
        <v>425</v>
      </c>
      <c r="L174" s="114" t="b">
        <v>0</v>
      </c>
      <c r="M174" s="145">
        <v>62000</v>
      </c>
      <c r="N174" s="145">
        <v>730000</v>
      </c>
      <c r="O174" s="190">
        <v>3200</v>
      </c>
      <c r="P174" s="190">
        <v>890000</v>
      </c>
      <c r="Q174" s="190" t="s">
        <v>582</v>
      </c>
      <c r="R174" s="190" t="s">
        <v>582</v>
      </c>
      <c r="S174" s="190" t="s">
        <v>582</v>
      </c>
      <c r="T174" s="190" t="s">
        <v>582</v>
      </c>
      <c r="U174" s="114" t="b">
        <v>0</v>
      </c>
    </row>
    <row r="175" spans="1:21" x14ac:dyDescent="0.2">
      <c r="A175" s="114" t="s">
        <v>24</v>
      </c>
      <c r="B175" s="114" t="s">
        <v>309</v>
      </c>
      <c r="C175" s="114" t="s">
        <v>1302</v>
      </c>
      <c r="D175" s="144">
        <v>45453</v>
      </c>
      <c r="E175" s="114" t="s">
        <v>312</v>
      </c>
      <c r="F175" s="114" t="s">
        <v>1280</v>
      </c>
      <c r="G175" s="114" t="s">
        <v>7</v>
      </c>
      <c r="H175" s="114" t="s">
        <v>56</v>
      </c>
      <c r="I175" s="114">
        <v>1.01</v>
      </c>
      <c r="J175" s="114">
        <v>1.01</v>
      </c>
      <c r="K175" s="114" t="s">
        <v>425</v>
      </c>
      <c r="L175" s="114" t="b">
        <v>1</v>
      </c>
      <c r="M175" s="145">
        <v>500</v>
      </c>
      <c r="N175" s="145">
        <v>720</v>
      </c>
      <c r="O175" s="205">
        <v>50</v>
      </c>
      <c r="P175" s="205">
        <v>1800</v>
      </c>
      <c r="Q175" s="190">
        <v>2.0200000000000001E-3</v>
      </c>
      <c r="R175" s="190">
        <v>1.4027777777777777E-3</v>
      </c>
      <c r="S175" s="190" t="s">
        <v>582</v>
      </c>
      <c r="T175" s="190" t="s">
        <v>582</v>
      </c>
      <c r="U175" s="114" t="b">
        <v>0</v>
      </c>
    </row>
    <row r="176" spans="1:21" x14ac:dyDescent="0.2">
      <c r="A176" s="114" t="s">
        <v>24</v>
      </c>
      <c r="B176" s="114" t="s">
        <v>309</v>
      </c>
      <c r="C176" s="114" t="s">
        <v>1302</v>
      </c>
      <c r="D176" s="144">
        <v>45453</v>
      </c>
      <c r="E176" s="114" t="s">
        <v>312</v>
      </c>
      <c r="F176" s="114" t="s">
        <v>1280</v>
      </c>
      <c r="G176" s="114" t="s">
        <v>172</v>
      </c>
      <c r="H176" s="114" t="s">
        <v>87</v>
      </c>
      <c r="I176" s="114" t="s">
        <v>296</v>
      </c>
      <c r="J176" s="114">
        <v>1</v>
      </c>
      <c r="K176" s="114" t="s">
        <v>425</v>
      </c>
      <c r="L176" s="114" t="b">
        <v>0</v>
      </c>
      <c r="M176" s="145" t="s">
        <v>582</v>
      </c>
      <c r="N176" s="145">
        <v>55000</v>
      </c>
      <c r="O176" s="190">
        <v>0</v>
      </c>
      <c r="P176" s="190">
        <v>9100</v>
      </c>
      <c r="Q176" s="190" t="s">
        <v>582</v>
      </c>
      <c r="R176" s="190" t="s">
        <v>582</v>
      </c>
      <c r="S176" s="190" t="s">
        <v>582</v>
      </c>
      <c r="T176" s="190" t="s">
        <v>582</v>
      </c>
      <c r="U176" s="114" t="b">
        <v>0</v>
      </c>
    </row>
    <row r="177" spans="1:21" x14ac:dyDescent="0.2">
      <c r="A177" s="114" t="s">
        <v>24</v>
      </c>
      <c r="B177" s="114" t="s">
        <v>309</v>
      </c>
      <c r="C177" s="114" t="s">
        <v>1302</v>
      </c>
      <c r="D177" s="144">
        <v>45453</v>
      </c>
      <c r="E177" s="114" t="s">
        <v>312</v>
      </c>
      <c r="F177" s="114" t="s">
        <v>1280</v>
      </c>
      <c r="G177" s="114" t="s">
        <v>9</v>
      </c>
      <c r="H177" s="114" t="s">
        <v>56</v>
      </c>
      <c r="I177" s="114" t="s">
        <v>335</v>
      </c>
      <c r="J177" s="114">
        <v>0.4</v>
      </c>
      <c r="K177" s="114" t="s">
        <v>425</v>
      </c>
      <c r="L177" s="114" t="b">
        <v>0</v>
      </c>
      <c r="M177" s="145">
        <v>34000</v>
      </c>
      <c r="N177" s="145">
        <v>5600</v>
      </c>
      <c r="O177" s="190">
        <v>130</v>
      </c>
      <c r="P177" s="190">
        <v>470</v>
      </c>
      <c r="Q177" s="190" t="s">
        <v>582</v>
      </c>
      <c r="R177" s="190" t="s">
        <v>582</v>
      </c>
      <c r="S177" s="190" t="s">
        <v>582</v>
      </c>
      <c r="T177" s="190" t="s">
        <v>582</v>
      </c>
      <c r="U177" s="114" t="b">
        <v>0</v>
      </c>
    </row>
    <row r="178" spans="1:21" x14ac:dyDescent="0.2">
      <c r="A178" s="114" t="s">
        <v>24</v>
      </c>
      <c r="B178" s="114" t="s">
        <v>309</v>
      </c>
      <c r="C178" s="114" t="s">
        <v>1302</v>
      </c>
      <c r="D178" s="144">
        <v>45453</v>
      </c>
      <c r="E178" s="114" t="s">
        <v>312</v>
      </c>
      <c r="F178" s="114" t="s">
        <v>1280</v>
      </c>
      <c r="G178" s="114" t="s">
        <v>11</v>
      </c>
      <c r="H178" s="114" t="s">
        <v>87</v>
      </c>
      <c r="I178" s="114">
        <v>1.93</v>
      </c>
      <c r="J178" s="114">
        <v>1.93</v>
      </c>
      <c r="K178" s="114" t="s">
        <v>425</v>
      </c>
      <c r="L178" s="114" t="b">
        <v>1</v>
      </c>
      <c r="M178" s="145" t="s">
        <v>582</v>
      </c>
      <c r="N178" s="145">
        <v>220000</v>
      </c>
      <c r="O178" s="190">
        <v>0</v>
      </c>
      <c r="P178" s="190">
        <v>150000</v>
      </c>
      <c r="Q178" s="190" t="s">
        <v>582</v>
      </c>
      <c r="R178" s="190">
        <v>8.7727272727272724E-6</v>
      </c>
      <c r="S178" s="190" t="s">
        <v>582</v>
      </c>
      <c r="T178" s="190">
        <v>1.2866666666666667E-5</v>
      </c>
      <c r="U178" s="114" t="b">
        <v>0</v>
      </c>
    </row>
    <row r="179" spans="1:21" x14ac:dyDescent="0.2">
      <c r="A179" s="114" t="s">
        <v>24</v>
      </c>
      <c r="B179" s="114" t="s">
        <v>309</v>
      </c>
      <c r="C179" s="114" t="s">
        <v>1302</v>
      </c>
      <c r="D179" s="144">
        <v>45453</v>
      </c>
      <c r="E179" s="114" t="s">
        <v>312</v>
      </c>
      <c r="F179" s="114" t="s">
        <v>1280</v>
      </c>
      <c r="G179" s="114" t="s">
        <v>176</v>
      </c>
      <c r="H179" s="114" t="s">
        <v>87</v>
      </c>
      <c r="I179" s="114" t="s">
        <v>335</v>
      </c>
      <c r="J179" s="114">
        <v>0.4</v>
      </c>
      <c r="K179" s="114" t="s">
        <v>425</v>
      </c>
      <c r="L179" s="114" t="b">
        <v>0</v>
      </c>
      <c r="M179" s="145" t="s">
        <v>582</v>
      </c>
      <c r="N179" s="145">
        <v>1100000</v>
      </c>
      <c r="O179" s="190">
        <v>0</v>
      </c>
      <c r="P179" s="190">
        <v>53000</v>
      </c>
      <c r="Q179" s="190" t="s">
        <v>582</v>
      </c>
      <c r="R179" s="190" t="s">
        <v>582</v>
      </c>
      <c r="S179" s="190" t="s">
        <v>582</v>
      </c>
      <c r="T179" s="190" t="s">
        <v>582</v>
      </c>
      <c r="U179" s="114" t="b">
        <v>0</v>
      </c>
    </row>
    <row r="180" spans="1:21" x14ac:dyDescent="0.2">
      <c r="A180" s="114" t="s">
        <v>24</v>
      </c>
      <c r="B180" s="114" t="s">
        <v>309</v>
      </c>
      <c r="C180" s="114" t="s">
        <v>1302</v>
      </c>
      <c r="D180" s="144">
        <v>45453</v>
      </c>
      <c r="E180" s="114" t="s">
        <v>312</v>
      </c>
      <c r="F180" s="114" t="s">
        <v>1280</v>
      </c>
      <c r="G180" s="114" t="s">
        <v>180</v>
      </c>
      <c r="H180" s="114" t="s">
        <v>56</v>
      </c>
      <c r="I180" s="114" t="s">
        <v>325</v>
      </c>
      <c r="J180" s="114">
        <v>0.5</v>
      </c>
      <c r="K180" s="114" t="s">
        <v>425</v>
      </c>
      <c r="L180" s="114" t="b">
        <v>0</v>
      </c>
      <c r="M180" s="145">
        <v>1000</v>
      </c>
      <c r="N180" s="145">
        <v>49</v>
      </c>
      <c r="O180" s="190">
        <v>44</v>
      </c>
      <c r="P180" s="190">
        <v>50</v>
      </c>
      <c r="Q180" s="190" t="s">
        <v>582</v>
      </c>
      <c r="R180" s="190" t="s">
        <v>582</v>
      </c>
      <c r="S180" s="190" t="s">
        <v>582</v>
      </c>
      <c r="T180" s="190" t="s">
        <v>582</v>
      </c>
      <c r="U180" s="114" t="b">
        <v>0</v>
      </c>
    </row>
    <row r="181" spans="1:21" x14ac:dyDescent="0.2">
      <c r="A181" s="114" t="s">
        <v>24</v>
      </c>
      <c r="B181" s="114" t="s">
        <v>309</v>
      </c>
      <c r="C181" s="114" t="s">
        <v>1302</v>
      </c>
      <c r="D181" s="144">
        <v>45453</v>
      </c>
      <c r="E181" s="114" t="s">
        <v>312</v>
      </c>
      <c r="F181" s="114" t="s">
        <v>1280</v>
      </c>
      <c r="G181" s="114" t="s">
        <v>184</v>
      </c>
      <c r="H181" s="114" t="s">
        <v>185</v>
      </c>
      <c r="I181" s="114">
        <v>0.98</v>
      </c>
      <c r="J181" s="114">
        <v>0.98</v>
      </c>
      <c r="K181" s="114" t="s">
        <v>425</v>
      </c>
      <c r="L181" s="114" t="b">
        <v>1</v>
      </c>
      <c r="M181" s="145" t="s">
        <v>582</v>
      </c>
      <c r="N181" s="145" t="s">
        <v>582</v>
      </c>
      <c r="O181" s="190">
        <v>13</v>
      </c>
      <c r="P181" s="190">
        <v>39</v>
      </c>
      <c r="Q181" s="190" t="s">
        <v>582</v>
      </c>
      <c r="R181" s="190" t="s">
        <v>582</v>
      </c>
      <c r="S181" s="190">
        <v>7.5384615384615383E-2</v>
      </c>
      <c r="T181" s="190">
        <v>2.5128205128205128E-2</v>
      </c>
      <c r="U181" s="114" t="b">
        <v>0</v>
      </c>
    </row>
    <row r="182" spans="1:21" x14ac:dyDescent="0.2">
      <c r="A182" s="114" t="s">
        <v>24</v>
      </c>
      <c r="B182" s="114" t="s">
        <v>309</v>
      </c>
      <c r="C182" s="114" t="s">
        <v>1302</v>
      </c>
      <c r="D182" s="144">
        <v>45453</v>
      </c>
      <c r="E182" s="114" t="s">
        <v>312</v>
      </c>
      <c r="F182" s="114" t="s">
        <v>1280</v>
      </c>
      <c r="G182" s="114" t="s">
        <v>188</v>
      </c>
      <c r="H182" s="114" t="s">
        <v>87</v>
      </c>
      <c r="I182" s="114" t="s">
        <v>316</v>
      </c>
      <c r="J182" s="114">
        <v>2</v>
      </c>
      <c r="K182" s="114" t="s">
        <v>425</v>
      </c>
      <c r="L182" s="114" t="b">
        <v>0</v>
      </c>
      <c r="M182" s="145" t="s">
        <v>582</v>
      </c>
      <c r="N182" s="145">
        <v>160000</v>
      </c>
      <c r="O182" s="190">
        <v>0</v>
      </c>
      <c r="P182" s="190">
        <v>0</v>
      </c>
      <c r="Q182" s="190" t="s">
        <v>582</v>
      </c>
      <c r="R182" s="190" t="s">
        <v>582</v>
      </c>
      <c r="S182" s="190" t="s">
        <v>582</v>
      </c>
      <c r="T182" s="190" t="s">
        <v>582</v>
      </c>
      <c r="U182" s="114" t="b">
        <v>0</v>
      </c>
    </row>
    <row r="183" spans="1:21" x14ac:dyDescent="0.2">
      <c r="A183" s="114" t="s">
        <v>24</v>
      </c>
      <c r="B183" s="114" t="s">
        <v>309</v>
      </c>
      <c r="C183" s="114" t="s">
        <v>1302</v>
      </c>
      <c r="D183" s="144">
        <v>45453</v>
      </c>
      <c r="E183" s="114" t="s">
        <v>312</v>
      </c>
      <c r="F183" s="114" t="s">
        <v>1280</v>
      </c>
      <c r="G183" s="114" t="s">
        <v>191</v>
      </c>
      <c r="H183" s="114" t="s">
        <v>87</v>
      </c>
      <c r="I183" s="114">
        <v>6.96</v>
      </c>
      <c r="J183" s="114">
        <v>6.96</v>
      </c>
      <c r="K183" s="114" t="s">
        <v>425</v>
      </c>
      <c r="L183" s="114" t="b">
        <v>1</v>
      </c>
      <c r="M183" s="145" t="s">
        <v>582</v>
      </c>
      <c r="N183" s="145">
        <v>5500</v>
      </c>
      <c r="O183" s="190">
        <v>0</v>
      </c>
      <c r="P183" s="190">
        <v>2400</v>
      </c>
      <c r="Q183" s="190" t="s">
        <v>582</v>
      </c>
      <c r="R183" s="190">
        <v>1.2654545454545455E-3</v>
      </c>
      <c r="S183" s="190" t="s">
        <v>582</v>
      </c>
      <c r="T183" s="190">
        <v>2.8999999999999998E-3</v>
      </c>
      <c r="U183" s="114" t="b">
        <v>0</v>
      </c>
    </row>
    <row r="184" spans="1:21" x14ac:dyDescent="0.2">
      <c r="A184" s="114" t="s">
        <v>24</v>
      </c>
      <c r="B184" s="114" t="s">
        <v>309</v>
      </c>
      <c r="C184" s="114" t="s">
        <v>1302</v>
      </c>
      <c r="D184" s="144">
        <v>45453</v>
      </c>
      <c r="E184" s="114" t="s">
        <v>312</v>
      </c>
      <c r="F184" s="114" t="s">
        <v>1280</v>
      </c>
      <c r="G184" s="114" t="s">
        <v>1</v>
      </c>
      <c r="H184" s="114" t="s">
        <v>87</v>
      </c>
      <c r="I184" s="114" t="s">
        <v>296</v>
      </c>
      <c r="J184" s="114">
        <v>1</v>
      </c>
      <c r="K184" s="114" t="s">
        <v>425</v>
      </c>
      <c r="L184" s="114" t="b">
        <v>0</v>
      </c>
      <c r="M184" s="145" t="s">
        <v>582</v>
      </c>
      <c r="N184" s="145">
        <v>9200</v>
      </c>
      <c r="O184" s="190">
        <v>0</v>
      </c>
      <c r="P184" s="190">
        <v>1700</v>
      </c>
      <c r="Q184" s="190" t="s">
        <v>582</v>
      </c>
      <c r="R184" s="190" t="s">
        <v>582</v>
      </c>
      <c r="S184" s="190" t="s">
        <v>582</v>
      </c>
      <c r="T184" s="190" t="s">
        <v>582</v>
      </c>
      <c r="U184" s="114" t="b">
        <v>0</v>
      </c>
    </row>
    <row r="185" spans="1:21" x14ac:dyDescent="0.2">
      <c r="A185" s="114" t="s">
        <v>24</v>
      </c>
      <c r="B185" s="114" t="s">
        <v>309</v>
      </c>
      <c r="C185" s="114" t="s">
        <v>1302</v>
      </c>
      <c r="D185" s="144">
        <v>45453</v>
      </c>
      <c r="E185" s="114" t="s">
        <v>312</v>
      </c>
      <c r="F185" s="114" t="s">
        <v>1280</v>
      </c>
      <c r="G185" s="114" t="s">
        <v>196</v>
      </c>
      <c r="H185" s="114" t="s">
        <v>56</v>
      </c>
      <c r="I185" s="114">
        <v>0.42</v>
      </c>
      <c r="J185" s="114">
        <v>0.42</v>
      </c>
      <c r="K185" s="114" t="s">
        <v>425</v>
      </c>
      <c r="L185" s="114" t="b">
        <v>1</v>
      </c>
      <c r="M185" s="145">
        <v>1300</v>
      </c>
      <c r="N185" s="145">
        <v>17000</v>
      </c>
      <c r="O185" s="190">
        <v>3.3</v>
      </c>
      <c r="P185" s="190">
        <v>270</v>
      </c>
      <c r="Q185" s="190">
        <v>3.2307692307692305E-4</v>
      </c>
      <c r="R185" s="190">
        <v>2.4705882352941174E-5</v>
      </c>
      <c r="S185" s="190">
        <v>0.12727272727272729</v>
      </c>
      <c r="T185" s="190">
        <v>1.5555555555555555E-3</v>
      </c>
      <c r="U185" s="114" t="b">
        <v>0</v>
      </c>
    </row>
    <row r="186" spans="1:21" x14ac:dyDescent="0.2">
      <c r="A186" s="114" t="s">
        <v>24</v>
      </c>
      <c r="B186" s="114" t="s">
        <v>309</v>
      </c>
      <c r="C186" s="114" t="s">
        <v>1302</v>
      </c>
      <c r="D186" s="144">
        <v>45453</v>
      </c>
      <c r="E186" s="114" t="s">
        <v>312</v>
      </c>
      <c r="F186" s="114" t="s">
        <v>1280</v>
      </c>
      <c r="G186" s="114" t="s">
        <v>200</v>
      </c>
      <c r="H186" s="114" t="s">
        <v>87</v>
      </c>
      <c r="I186" s="114">
        <v>3.9</v>
      </c>
      <c r="J186" s="114">
        <v>3.9</v>
      </c>
      <c r="K186" s="114" t="s">
        <v>425</v>
      </c>
      <c r="L186" s="114" t="b">
        <v>1</v>
      </c>
      <c r="M186" s="145" t="s">
        <v>582</v>
      </c>
      <c r="N186" s="145">
        <v>23000</v>
      </c>
      <c r="O186" s="190">
        <v>0</v>
      </c>
      <c r="P186" s="190">
        <v>3300</v>
      </c>
      <c r="Q186" s="190" t="s">
        <v>582</v>
      </c>
      <c r="R186" s="190">
        <v>1.6956521739130433E-4</v>
      </c>
      <c r="S186" s="190" t="s">
        <v>582</v>
      </c>
      <c r="T186" s="190">
        <v>1.1818181818181819E-3</v>
      </c>
      <c r="U186" s="114" t="b">
        <v>0</v>
      </c>
    </row>
    <row r="187" spans="1:21" x14ac:dyDescent="0.2">
      <c r="A187" s="114" t="s">
        <v>24</v>
      </c>
      <c r="B187" s="114" t="s">
        <v>309</v>
      </c>
      <c r="C187" s="114" t="s">
        <v>1302</v>
      </c>
      <c r="D187" s="144">
        <v>45453</v>
      </c>
      <c r="E187" s="114" t="s">
        <v>312</v>
      </c>
      <c r="F187" s="114" t="s">
        <v>1280</v>
      </c>
      <c r="G187" s="114" t="s">
        <v>4</v>
      </c>
      <c r="H187" s="114" t="s">
        <v>87</v>
      </c>
      <c r="I187" s="114" t="s">
        <v>367</v>
      </c>
      <c r="J187" s="114">
        <v>0.28699999999999998</v>
      </c>
      <c r="K187" s="114" t="s">
        <v>425</v>
      </c>
      <c r="L187" s="114" t="b">
        <v>0</v>
      </c>
      <c r="M187" s="145" t="s">
        <v>582</v>
      </c>
      <c r="N187" s="145">
        <v>54000</v>
      </c>
      <c r="O187" s="190">
        <v>0</v>
      </c>
      <c r="P187" s="190">
        <v>0</v>
      </c>
      <c r="Q187" s="190" t="s">
        <v>582</v>
      </c>
      <c r="R187" s="190" t="s">
        <v>582</v>
      </c>
      <c r="S187" s="190" t="s">
        <v>582</v>
      </c>
      <c r="T187" s="190" t="s">
        <v>582</v>
      </c>
      <c r="U187" s="114" t="b">
        <v>0</v>
      </c>
    </row>
    <row r="188" spans="1:21" x14ac:dyDescent="0.2">
      <c r="A188" s="114" t="s">
        <v>24</v>
      </c>
      <c r="B188" s="114" t="s">
        <v>309</v>
      </c>
      <c r="C188" s="114" t="s">
        <v>1302</v>
      </c>
      <c r="D188" s="144">
        <v>45453</v>
      </c>
      <c r="E188" s="114" t="s">
        <v>312</v>
      </c>
      <c r="F188" s="114" t="s">
        <v>1280</v>
      </c>
      <c r="G188" s="114" t="s">
        <v>223</v>
      </c>
      <c r="H188" s="114" t="s">
        <v>87</v>
      </c>
      <c r="I188" s="114" t="s">
        <v>322</v>
      </c>
      <c r="J188" s="114">
        <v>0.128</v>
      </c>
      <c r="K188" s="114" t="s">
        <v>425</v>
      </c>
      <c r="L188" s="114" t="b">
        <v>0</v>
      </c>
      <c r="M188" s="145" t="s">
        <v>582</v>
      </c>
      <c r="N188" s="145">
        <v>130000</v>
      </c>
      <c r="O188" s="190">
        <v>0</v>
      </c>
      <c r="P188" s="190">
        <v>0</v>
      </c>
      <c r="Q188" s="190" t="s">
        <v>582</v>
      </c>
      <c r="R188" s="190" t="s">
        <v>582</v>
      </c>
      <c r="S188" s="190" t="s">
        <v>582</v>
      </c>
      <c r="T188" s="190" t="s">
        <v>582</v>
      </c>
      <c r="U188" s="114" t="b">
        <v>0</v>
      </c>
    </row>
    <row r="189" spans="1:21" x14ac:dyDescent="0.2">
      <c r="A189" s="114" t="s">
        <v>24</v>
      </c>
      <c r="B189" s="114" t="s">
        <v>309</v>
      </c>
      <c r="C189" s="114" t="s">
        <v>1302</v>
      </c>
      <c r="D189" s="144">
        <v>45453</v>
      </c>
      <c r="E189" s="114" t="s">
        <v>312</v>
      </c>
      <c r="F189" s="114" t="s">
        <v>1280</v>
      </c>
      <c r="G189" s="114" t="s">
        <v>231</v>
      </c>
      <c r="H189" s="114" t="s">
        <v>56</v>
      </c>
      <c r="I189" s="114" t="s">
        <v>322</v>
      </c>
      <c r="J189" s="114">
        <v>0.128</v>
      </c>
      <c r="K189" s="114" t="s">
        <v>425</v>
      </c>
      <c r="L189" s="114" t="b">
        <v>0</v>
      </c>
      <c r="M189" s="145">
        <v>280</v>
      </c>
      <c r="N189" s="145" t="s">
        <v>582</v>
      </c>
      <c r="O189" s="190" t="s">
        <v>582</v>
      </c>
      <c r="P189" s="190" t="s">
        <v>582</v>
      </c>
      <c r="Q189" s="190" t="s">
        <v>582</v>
      </c>
      <c r="R189" s="190" t="s">
        <v>582</v>
      </c>
      <c r="S189" s="190" t="s">
        <v>582</v>
      </c>
      <c r="T189" s="190" t="s">
        <v>582</v>
      </c>
      <c r="U189" s="114" t="b">
        <v>0</v>
      </c>
    </row>
    <row r="190" spans="1:21" x14ac:dyDescent="0.2">
      <c r="A190" s="114" t="s">
        <v>24</v>
      </c>
      <c r="B190" s="114" t="s">
        <v>309</v>
      </c>
      <c r="C190" s="114" t="s">
        <v>1302</v>
      </c>
      <c r="D190" s="144">
        <v>45453</v>
      </c>
      <c r="E190" s="114" t="s">
        <v>312</v>
      </c>
      <c r="F190" s="114" t="s">
        <v>1280</v>
      </c>
      <c r="G190" s="114" t="s">
        <v>234</v>
      </c>
      <c r="H190" s="114" t="s">
        <v>205</v>
      </c>
      <c r="I190" s="114" t="s">
        <v>322</v>
      </c>
      <c r="J190" s="114">
        <v>0.128</v>
      </c>
      <c r="K190" s="114" t="s">
        <v>425</v>
      </c>
      <c r="L190" s="114" t="b">
        <v>0</v>
      </c>
      <c r="M190" s="145">
        <v>0</v>
      </c>
      <c r="N190" s="145">
        <v>0</v>
      </c>
      <c r="O190" s="190" t="s">
        <v>582</v>
      </c>
      <c r="P190" s="190" t="s">
        <v>582</v>
      </c>
      <c r="Q190" s="190" t="s">
        <v>582</v>
      </c>
      <c r="R190" s="190" t="s">
        <v>582</v>
      </c>
      <c r="S190" s="190" t="s">
        <v>582</v>
      </c>
      <c r="T190" s="190" t="s">
        <v>582</v>
      </c>
      <c r="U190" s="114" t="b">
        <v>0</v>
      </c>
    </row>
    <row r="191" spans="1:21" x14ac:dyDescent="0.2">
      <c r="A191" s="114" t="s">
        <v>24</v>
      </c>
      <c r="B191" s="114" t="s">
        <v>309</v>
      </c>
      <c r="C191" s="114" t="s">
        <v>1302</v>
      </c>
      <c r="D191" s="144">
        <v>45453</v>
      </c>
      <c r="E191" s="114" t="s">
        <v>312</v>
      </c>
      <c r="F191" s="114" t="s">
        <v>1280</v>
      </c>
      <c r="G191" s="114" t="s">
        <v>238</v>
      </c>
      <c r="H191" s="114" t="s">
        <v>205</v>
      </c>
      <c r="I191" s="114" t="s">
        <v>322</v>
      </c>
      <c r="J191" s="114">
        <v>0.128</v>
      </c>
      <c r="K191" s="114" t="s">
        <v>425</v>
      </c>
      <c r="L191" s="114" t="b">
        <v>0</v>
      </c>
      <c r="M191" s="145">
        <v>0</v>
      </c>
      <c r="N191" s="145" t="s">
        <v>582</v>
      </c>
      <c r="O191" s="190" t="s">
        <v>582</v>
      </c>
      <c r="P191" s="190" t="s">
        <v>582</v>
      </c>
      <c r="Q191" s="190" t="s">
        <v>582</v>
      </c>
      <c r="R191" s="190" t="s">
        <v>582</v>
      </c>
      <c r="S191" s="190" t="s">
        <v>582</v>
      </c>
      <c r="T191" s="190" t="s">
        <v>582</v>
      </c>
      <c r="U191" s="114" t="b">
        <v>0</v>
      </c>
    </row>
    <row r="192" spans="1:21" x14ac:dyDescent="0.2">
      <c r="A192" s="114" t="s">
        <v>24</v>
      </c>
      <c r="B192" s="114" t="s">
        <v>309</v>
      </c>
      <c r="C192" s="114" t="s">
        <v>1302</v>
      </c>
      <c r="D192" s="144">
        <v>45453</v>
      </c>
      <c r="E192" s="114" t="s">
        <v>312</v>
      </c>
      <c r="F192" s="114" t="s">
        <v>1280</v>
      </c>
      <c r="G192" s="114" t="s">
        <v>242</v>
      </c>
      <c r="H192" s="114" t="s">
        <v>205</v>
      </c>
      <c r="I192" s="114" t="s">
        <v>322</v>
      </c>
      <c r="J192" s="114">
        <v>0.128</v>
      </c>
      <c r="K192" s="114" t="s">
        <v>425</v>
      </c>
      <c r="L192" s="114" t="b">
        <v>0</v>
      </c>
      <c r="M192" s="145">
        <v>0</v>
      </c>
      <c r="N192" s="145" t="s">
        <v>582</v>
      </c>
      <c r="O192" s="190" t="s">
        <v>582</v>
      </c>
      <c r="P192" s="190" t="s">
        <v>582</v>
      </c>
      <c r="Q192" s="190" t="s">
        <v>582</v>
      </c>
      <c r="R192" s="190" t="s">
        <v>582</v>
      </c>
      <c r="S192" s="190" t="s">
        <v>582</v>
      </c>
      <c r="T192" s="190" t="s">
        <v>582</v>
      </c>
      <c r="U192" s="114" t="b">
        <v>0</v>
      </c>
    </row>
    <row r="193" spans="1:21" x14ac:dyDescent="0.2">
      <c r="A193" s="114" t="s">
        <v>24</v>
      </c>
      <c r="B193" s="114" t="s">
        <v>309</v>
      </c>
      <c r="C193" s="114" t="s">
        <v>1302</v>
      </c>
      <c r="D193" s="144">
        <v>45453</v>
      </c>
      <c r="E193" s="114" t="s">
        <v>312</v>
      </c>
      <c r="F193" s="114" t="s">
        <v>1280</v>
      </c>
      <c r="G193" s="114" t="s">
        <v>8</v>
      </c>
      <c r="H193" s="114" t="s">
        <v>205</v>
      </c>
      <c r="I193" s="114" t="s">
        <v>375</v>
      </c>
      <c r="J193" s="114">
        <v>0.255</v>
      </c>
      <c r="K193" s="114" t="s">
        <v>425</v>
      </c>
      <c r="L193" s="114" t="b">
        <v>0</v>
      </c>
      <c r="M193" s="145">
        <v>0</v>
      </c>
      <c r="N193" s="145" t="s">
        <v>582</v>
      </c>
      <c r="O193" s="190" t="s">
        <v>582</v>
      </c>
      <c r="P193" s="190" t="s">
        <v>582</v>
      </c>
      <c r="Q193" s="190" t="s">
        <v>582</v>
      </c>
      <c r="R193" s="190" t="s">
        <v>582</v>
      </c>
      <c r="S193" s="190" t="s">
        <v>582</v>
      </c>
      <c r="T193" s="190" t="s">
        <v>582</v>
      </c>
      <c r="U193" s="114" t="b">
        <v>0</v>
      </c>
    </row>
    <row r="194" spans="1:21" x14ac:dyDescent="0.2">
      <c r="A194" s="114" t="s">
        <v>24</v>
      </c>
      <c r="B194" s="114" t="s">
        <v>309</v>
      </c>
      <c r="C194" s="114" t="s">
        <v>1302</v>
      </c>
      <c r="D194" s="144">
        <v>45453</v>
      </c>
      <c r="E194" s="114" t="s">
        <v>312</v>
      </c>
      <c r="F194" s="114" t="s">
        <v>1280</v>
      </c>
      <c r="G194" s="114" t="s">
        <v>249</v>
      </c>
      <c r="H194" s="114" t="s">
        <v>205</v>
      </c>
      <c r="I194" s="114" t="s">
        <v>322</v>
      </c>
      <c r="J194" s="114">
        <v>0.128</v>
      </c>
      <c r="K194" s="114" t="s">
        <v>425</v>
      </c>
      <c r="L194" s="114" t="b">
        <v>0</v>
      </c>
      <c r="M194" s="145">
        <v>0</v>
      </c>
      <c r="N194" s="145" t="s">
        <v>582</v>
      </c>
      <c r="O194" s="190" t="s">
        <v>582</v>
      </c>
      <c r="P194" s="190" t="s">
        <v>582</v>
      </c>
      <c r="Q194" s="190" t="s">
        <v>582</v>
      </c>
      <c r="R194" s="190" t="s">
        <v>582</v>
      </c>
      <c r="S194" s="190" t="s">
        <v>582</v>
      </c>
      <c r="T194" s="190" t="s">
        <v>582</v>
      </c>
      <c r="U194" s="114" t="b">
        <v>0</v>
      </c>
    </row>
    <row r="195" spans="1:21" x14ac:dyDescent="0.2">
      <c r="A195" s="114" t="s">
        <v>24</v>
      </c>
      <c r="B195" s="114" t="s">
        <v>309</v>
      </c>
      <c r="C195" s="114" t="s">
        <v>1302</v>
      </c>
      <c r="D195" s="144">
        <v>45453</v>
      </c>
      <c r="E195" s="114" t="s">
        <v>312</v>
      </c>
      <c r="F195" s="114" t="s">
        <v>1280</v>
      </c>
      <c r="G195" s="114" t="s">
        <v>10</v>
      </c>
      <c r="H195" s="114" t="s">
        <v>208</v>
      </c>
      <c r="I195" s="114">
        <v>0.25600000000000001</v>
      </c>
      <c r="J195" s="114">
        <v>0.25600000000000001</v>
      </c>
      <c r="K195" s="114" t="s">
        <v>425</v>
      </c>
      <c r="L195" s="114" t="b">
        <v>1</v>
      </c>
      <c r="M195" s="145" t="s">
        <v>582</v>
      </c>
      <c r="N195" s="145">
        <v>0</v>
      </c>
      <c r="O195" s="190">
        <v>0</v>
      </c>
      <c r="P195" s="190">
        <v>0</v>
      </c>
      <c r="Q195" s="190" t="s">
        <v>582</v>
      </c>
      <c r="R195" s="190" t="s">
        <v>582</v>
      </c>
      <c r="S195" s="190" t="s">
        <v>582</v>
      </c>
      <c r="T195" s="190" t="s">
        <v>582</v>
      </c>
      <c r="U195" s="114" t="b">
        <v>0</v>
      </c>
    </row>
    <row r="196" spans="1:21" x14ac:dyDescent="0.2">
      <c r="A196" s="114" t="s">
        <v>24</v>
      </c>
      <c r="B196" s="114" t="s">
        <v>309</v>
      </c>
      <c r="C196" s="114" t="s">
        <v>1302</v>
      </c>
      <c r="D196" s="144">
        <v>45453</v>
      </c>
      <c r="E196" s="114" t="s">
        <v>312</v>
      </c>
      <c r="F196" s="114" t="s">
        <v>1280</v>
      </c>
      <c r="G196" s="114" t="s">
        <v>12</v>
      </c>
      <c r="H196" s="114" t="s">
        <v>87</v>
      </c>
      <c r="I196" s="114">
        <v>0.60299999999999998</v>
      </c>
      <c r="J196" s="114">
        <v>0.60299999999999998</v>
      </c>
      <c r="K196" s="114" t="s">
        <v>425</v>
      </c>
      <c r="L196" s="114" t="b">
        <v>1</v>
      </c>
      <c r="M196" s="145" t="s">
        <v>582</v>
      </c>
      <c r="N196" s="145">
        <v>26000</v>
      </c>
      <c r="O196" s="190">
        <v>0</v>
      </c>
      <c r="P196" s="190">
        <v>0</v>
      </c>
      <c r="Q196" s="190" t="s">
        <v>582</v>
      </c>
      <c r="R196" s="190">
        <v>2.3192307692307693E-5</v>
      </c>
      <c r="S196" s="190" t="s">
        <v>582</v>
      </c>
      <c r="T196" s="190" t="s">
        <v>582</v>
      </c>
      <c r="U196" s="114" t="b">
        <v>0</v>
      </c>
    </row>
    <row r="197" spans="1:21" x14ac:dyDescent="0.2">
      <c r="A197" s="114" t="s">
        <v>24</v>
      </c>
      <c r="B197" s="114" t="s">
        <v>309</v>
      </c>
      <c r="C197" s="114" t="s">
        <v>1302</v>
      </c>
      <c r="D197" s="144">
        <v>45453</v>
      </c>
      <c r="E197" s="114" t="s">
        <v>312</v>
      </c>
      <c r="F197" s="114" t="s">
        <v>1280</v>
      </c>
      <c r="G197" s="114" t="s">
        <v>256</v>
      </c>
      <c r="H197" s="114" t="s">
        <v>205</v>
      </c>
      <c r="I197" s="114" t="s">
        <v>322</v>
      </c>
      <c r="J197" s="114">
        <v>0.128</v>
      </c>
      <c r="K197" s="114" t="s">
        <v>425</v>
      </c>
      <c r="L197" s="114" t="b">
        <v>0</v>
      </c>
      <c r="M197" s="145">
        <v>0</v>
      </c>
      <c r="N197" s="145" t="s">
        <v>582</v>
      </c>
      <c r="O197" s="190" t="s">
        <v>582</v>
      </c>
      <c r="P197" s="190" t="s">
        <v>582</v>
      </c>
      <c r="Q197" s="190" t="s">
        <v>582</v>
      </c>
      <c r="R197" s="190" t="s">
        <v>582</v>
      </c>
      <c r="S197" s="190" t="s">
        <v>582</v>
      </c>
      <c r="T197" s="190" t="s">
        <v>582</v>
      </c>
      <c r="U197" s="114" t="b">
        <v>0</v>
      </c>
    </row>
    <row r="198" spans="1:21" x14ac:dyDescent="0.2">
      <c r="A198" s="114" t="s">
        <v>24</v>
      </c>
      <c r="B198" s="114" t="s">
        <v>309</v>
      </c>
      <c r="C198" s="114" t="s">
        <v>1302</v>
      </c>
      <c r="D198" s="144">
        <v>45453</v>
      </c>
      <c r="E198" s="114" t="s">
        <v>312</v>
      </c>
      <c r="F198" s="114" t="s">
        <v>1280</v>
      </c>
      <c r="G198" s="114" t="s">
        <v>13</v>
      </c>
      <c r="H198" s="114" t="s">
        <v>87</v>
      </c>
      <c r="I198" s="114">
        <v>0.33800000000000002</v>
      </c>
      <c r="J198" s="114">
        <v>0.33800000000000002</v>
      </c>
      <c r="K198" s="114" t="s">
        <v>425</v>
      </c>
      <c r="L198" s="114" t="b">
        <v>1</v>
      </c>
      <c r="M198" s="145" t="s">
        <v>582</v>
      </c>
      <c r="N198" s="145">
        <v>6300</v>
      </c>
      <c r="O198" s="190">
        <v>0</v>
      </c>
      <c r="P198" s="190">
        <v>0</v>
      </c>
      <c r="Q198" s="190" t="s">
        <v>582</v>
      </c>
      <c r="R198" s="190">
        <v>5.3650793650793654E-5</v>
      </c>
      <c r="S198" s="190" t="s">
        <v>582</v>
      </c>
      <c r="T198" s="190" t="s">
        <v>582</v>
      </c>
      <c r="U198" s="114" t="b">
        <v>0</v>
      </c>
    </row>
    <row r="199" spans="1:21" x14ac:dyDescent="0.2">
      <c r="A199" s="114" t="s">
        <v>24</v>
      </c>
      <c r="B199" s="114" t="s">
        <v>309</v>
      </c>
      <c r="C199" s="114" t="s">
        <v>1302</v>
      </c>
      <c r="D199" s="144">
        <v>45453</v>
      </c>
      <c r="E199" s="114" t="s">
        <v>312</v>
      </c>
      <c r="F199" s="114" t="s">
        <v>1280</v>
      </c>
      <c r="G199" s="114" t="s">
        <v>260</v>
      </c>
      <c r="H199" s="114" t="s">
        <v>87</v>
      </c>
      <c r="I199" s="114" t="s">
        <v>296</v>
      </c>
      <c r="J199" s="114">
        <v>1</v>
      </c>
      <c r="K199" s="114" t="s">
        <v>425</v>
      </c>
      <c r="L199" s="114" t="b">
        <v>0</v>
      </c>
      <c r="M199" s="145" t="s">
        <v>582</v>
      </c>
      <c r="N199" s="145">
        <v>170000</v>
      </c>
      <c r="O199" s="190">
        <v>0</v>
      </c>
      <c r="P199" s="190">
        <v>84000</v>
      </c>
      <c r="Q199" s="190" t="s">
        <v>582</v>
      </c>
      <c r="R199" s="190" t="s">
        <v>582</v>
      </c>
      <c r="S199" s="190" t="s">
        <v>582</v>
      </c>
      <c r="T199" s="190" t="s">
        <v>582</v>
      </c>
      <c r="U199" s="114" t="b">
        <v>0</v>
      </c>
    </row>
    <row r="200" spans="1:21" x14ac:dyDescent="0.2">
      <c r="A200" s="114" t="s">
        <v>24</v>
      </c>
      <c r="B200" s="114" t="s">
        <v>309</v>
      </c>
      <c r="C200" s="114" t="s">
        <v>1302</v>
      </c>
      <c r="D200" s="144">
        <v>45453</v>
      </c>
      <c r="E200" s="114" t="s">
        <v>312</v>
      </c>
      <c r="F200" s="114" t="s">
        <v>1280</v>
      </c>
      <c r="G200" s="114" t="s">
        <v>265</v>
      </c>
      <c r="H200" s="114" t="s">
        <v>87</v>
      </c>
      <c r="I200" s="114">
        <v>350</v>
      </c>
      <c r="J200" s="114">
        <v>350</v>
      </c>
      <c r="K200" s="114" t="s">
        <v>425</v>
      </c>
      <c r="L200" s="114" t="b">
        <v>1</v>
      </c>
      <c r="M200" s="145" t="s">
        <v>582</v>
      </c>
      <c r="N200" s="145" t="s">
        <v>582</v>
      </c>
      <c r="P200" s="205">
        <v>520</v>
      </c>
      <c r="Q200" s="190" t="s">
        <v>582</v>
      </c>
      <c r="R200" s="190" t="s">
        <v>582</v>
      </c>
      <c r="S200" s="190" t="s">
        <v>582</v>
      </c>
      <c r="T200" s="190">
        <v>0.67307692307692313</v>
      </c>
      <c r="U200" s="114" t="b">
        <v>1</v>
      </c>
    </row>
    <row r="201" spans="1:21" x14ac:dyDescent="0.2">
      <c r="A201" s="114" t="s">
        <v>24</v>
      </c>
      <c r="B201" s="114" t="s">
        <v>309</v>
      </c>
      <c r="C201" s="114" t="s">
        <v>1302</v>
      </c>
      <c r="D201" s="144">
        <v>45453</v>
      </c>
      <c r="E201" s="114" t="s">
        <v>312</v>
      </c>
      <c r="F201" s="114" t="s">
        <v>1280</v>
      </c>
      <c r="G201" s="114" t="s">
        <v>270</v>
      </c>
      <c r="H201" s="114" t="s">
        <v>87</v>
      </c>
      <c r="I201" s="114">
        <v>5260</v>
      </c>
      <c r="J201" s="114">
        <v>5260</v>
      </c>
      <c r="K201" s="114" t="s">
        <v>425</v>
      </c>
      <c r="L201" s="114" t="b">
        <v>1</v>
      </c>
      <c r="M201" s="145" t="s">
        <v>582</v>
      </c>
      <c r="N201" s="145" t="s">
        <v>582</v>
      </c>
      <c r="P201" s="205">
        <v>1700</v>
      </c>
      <c r="Q201" s="190" t="s">
        <v>582</v>
      </c>
      <c r="R201" s="190" t="s">
        <v>582</v>
      </c>
      <c r="S201" s="190" t="s">
        <v>582</v>
      </c>
      <c r="T201" s="190">
        <v>3.0941176470588236</v>
      </c>
      <c r="U201" s="114" t="b">
        <v>1</v>
      </c>
    </row>
    <row r="202" spans="1:21" x14ac:dyDescent="0.2">
      <c r="A202" s="114" t="s">
        <v>24</v>
      </c>
      <c r="B202" s="114" t="s">
        <v>309</v>
      </c>
      <c r="C202" s="114" t="s">
        <v>1302</v>
      </c>
      <c r="D202" s="144">
        <v>45453</v>
      </c>
      <c r="E202" s="114" t="s">
        <v>312</v>
      </c>
      <c r="F202" s="114" t="s">
        <v>1280</v>
      </c>
      <c r="G202" s="114" t="s">
        <v>279</v>
      </c>
      <c r="H202" s="114" t="s">
        <v>208</v>
      </c>
      <c r="I202" s="114">
        <v>22400</v>
      </c>
      <c r="J202" s="114">
        <v>22400</v>
      </c>
      <c r="K202" s="114" t="s">
        <v>425</v>
      </c>
      <c r="L202" s="114" t="b">
        <v>1</v>
      </c>
      <c r="M202" s="145" t="s">
        <v>582</v>
      </c>
      <c r="N202" s="145" t="s">
        <v>582</v>
      </c>
      <c r="P202" s="205">
        <v>1700</v>
      </c>
      <c r="Q202" s="190" t="s">
        <v>582</v>
      </c>
      <c r="R202" s="190" t="s">
        <v>582</v>
      </c>
      <c r="S202" s="190" t="s">
        <v>582</v>
      </c>
      <c r="T202" s="190">
        <v>13.176470588235293</v>
      </c>
      <c r="U202" s="114" t="b">
        <v>1</v>
      </c>
    </row>
    <row r="203" spans="1:21" x14ac:dyDescent="0.2">
      <c r="A203" s="114" t="s">
        <v>25</v>
      </c>
      <c r="B203" s="114" t="s">
        <v>310</v>
      </c>
      <c r="C203" s="114" t="s">
        <v>1302</v>
      </c>
      <c r="D203" s="144">
        <v>45453</v>
      </c>
      <c r="E203" s="114" t="s">
        <v>312</v>
      </c>
      <c r="F203" s="114" t="s">
        <v>1280</v>
      </c>
      <c r="G203" s="114" t="s">
        <v>55</v>
      </c>
      <c r="H203" s="114" t="s">
        <v>56</v>
      </c>
      <c r="I203" s="114" t="s">
        <v>316</v>
      </c>
      <c r="J203" s="114">
        <v>2</v>
      </c>
      <c r="K203" s="114" t="s">
        <v>425</v>
      </c>
      <c r="L203" s="114" t="b">
        <v>0</v>
      </c>
      <c r="M203" s="145">
        <v>250</v>
      </c>
      <c r="N203" s="145">
        <v>490</v>
      </c>
      <c r="O203" s="190">
        <v>58</v>
      </c>
      <c r="P203" s="190">
        <v>2800</v>
      </c>
      <c r="Q203" s="190" t="s">
        <v>582</v>
      </c>
      <c r="R203" s="190" t="s">
        <v>582</v>
      </c>
      <c r="S203" s="190" t="s">
        <v>582</v>
      </c>
      <c r="T203" s="190" t="s">
        <v>582</v>
      </c>
      <c r="U203" s="114" t="b">
        <v>0</v>
      </c>
    </row>
    <row r="204" spans="1:21" x14ac:dyDescent="0.2">
      <c r="A204" s="114" t="s">
        <v>25</v>
      </c>
      <c r="B204" s="114" t="s">
        <v>310</v>
      </c>
      <c r="C204" s="114" t="s">
        <v>1302</v>
      </c>
      <c r="D204" s="144">
        <v>45453</v>
      </c>
      <c r="E204" s="114" t="s">
        <v>312</v>
      </c>
      <c r="F204" s="114" t="s">
        <v>1280</v>
      </c>
      <c r="G204" s="114" t="s">
        <v>0</v>
      </c>
      <c r="H204" s="114" t="s">
        <v>56</v>
      </c>
      <c r="I204" s="114">
        <v>0.59</v>
      </c>
      <c r="J204" s="114">
        <v>0.59</v>
      </c>
      <c r="K204" s="114" t="s">
        <v>425</v>
      </c>
      <c r="L204" s="114" t="b">
        <v>1</v>
      </c>
      <c r="M204" s="145">
        <v>1800</v>
      </c>
      <c r="N204" s="145">
        <v>5800</v>
      </c>
      <c r="O204" s="190">
        <v>12</v>
      </c>
      <c r="P204" s="190">
        <v>1000</v>
      </c>
      <c r="Q204" s="190">
        <v>3.2777777777777775E-4</v>
      </c>
      <c r="R204" s="190">
        <v>1.0172413793103448E-4</v>
      </c>
      <c r="S204" s="190">
        <v>4.9166666666666664E-2</v>
      </c>
      <c r="T204" s="190">
        <v>5.8999999999999992E-4</v>
      </c>
      <c r="U204" s="114" t="b">
        <v>0</v>
      </c>
    </row>
    <row r="205" spans="1:21" x14ac:dyDescent="0.2">
      <c r="A205" s="114" t="s">
        <v>25</v>
      </c>
      <c r="B205" s="114" t="s">
        <v>310</v>
      </c>
      <c r="C205" s="114" t="s">
        <v>1302</v>
      </c>
      <c r="D205" s="144">
        <v>45453</v>
      </c>
      <c r="E205" s="114" t="s">
        <v>312</v>
      </c>
      <c r="F205" s="114" t="s">
        <v>1280</v>
      </c>
      <c r="G205" s="114" t="s">
        <v>72</v>
      </c>
      <c r="H205" s="114" t="s">
        <v>56</v>
      </c>
      <c r="I205" s="114" t="s">
        <v>296</v>
      </c>
      <c r="J205" s="114">
        <v>1</v>
      </c>
      <c r="K205" s="114" t="s">
        <v>425</v>
      </c>
      <c r="L205" s="114" t="b">
        <v>0</v>
      </c>
      <c r="M205" s="145">
        <v>450</v>
      </c>
      <c r="N205" s="145">
        <v>320000</v>
      </c>
      <c r="O205" s="190">
        <v>6.9</v>
      </c>
      <c r="P205" s="190">
        <v>0</v>
      </c>
      <c r="Q205" s="190" t="s">
        <v>582</v>
      </c>
      <c r="R205" s="190" t="s">
        <v>582</v>
      </c>
      <c r="S205" s="190" t="s">
        <v>582</v>
      </c>
      <c r="T205" s="190" t="s">
        <v>582</v>
      </c>
      <c r="U205" s="114" t="b">
        <v>0</v>
      </c>
    </row>
    <row r="206" spans="1:21" x14ac:dyDescent="0.2">
      <c r="A206" s="114" t="s">
        <v>25</v>
      </c>
      <c r="B206" s="114" t="s">
        <v>310</v>
      </c>
      <c r="C206" s="114" t="s">
        <v>1302</v>
      </c>
      <c r="D206" s="144">
        <v>45453</v>
      </c>
      <c r="E206" s="114" t="s">
        <v>312</v>
      </c>
      <c r="F206" s="114" t="s">
        <v>1280</v>
      </c>
      <c r="G206" s="114" t="s">
        <v>82</v>
      </c>
      <c r="H206" s="114" t="s">
        <v>56</v>
      </c>
      <c r="I206" s="114" t="s">
        <v>296</v>
      </c>
      <c r="J206" s="114">
        <v>1</v>
      </c>
      <c r="K206" s="114" t="s">
        <v>425</v>
      </c>
      <c r="L206" s="114" t="b">
        <v>0</v>
      </c>
      <c r="M206" s="145">
        <v>14000</v>
      </c>
      <c r="N206" s="145">
        <v>370000</v>
      </c>
      <c r="O206" s="190">
        <v>1100</v>
      </c>
      <c r="P206" s="190">
        <v>0</v>
      </c>
      <c r="Q206" s="190" t="s">
        <v>582</v>
      </c>
      <c r="R206" s="190" t="s">
        <v>582</v>
      </c>
      <c r="S206" s="190" t="s">
        <v>582</v>
      </c>
      <c r="T206" s="190" t="s">
        <v>582</v>
      </c>
      <c r="U206" s="114" t="b">
        <v>0</v>
      </c>
    </row>
    <row r="207" spans="1:21" x14ac:dyDescent="0.2">
      <c r="A207" s="114" t="s">
        <v>25</v>
      </c>
      <c r="B207" s="114" t="s">
        <v>310</v>
      </c>
      <c r="C207" s="114" t="s">
        <v>1302</v>
      </c>
      <c r="D207" s="144">
        <v>45453</v>
      </c>
      <c r="E207" s="114" t="s">
        <v>312</v>
      </c>
      <c r="F207" s="114" t="s">
        <v>1280</v>
      </c>
      <c r="G207" s="114" t="s">
        <v>86</v>
      </c>
      <c r="H207" s="114" t="s">
        <v>87</v>
      </c>
      <c r="I207" s="114" t="s">
        <v>321</v>
      </c>
      <c r="J207" s="114">
        <v>5</v>
      </c>
      <c r="K207" s="114" t="s">
        <v>425</v>
      </c>
      <c r="L207" s="114" t="b">
        <v>0</v>
      </c>
      <c r="M207" s="145" t="s">
        <v>582</v>
      </c>
      <c r="N207" s="145">
        <v>1200</v>
      </c>
      <c r="O207" s="190">
        <v>0</v>
      </c>
      <c r="P207" s="190">
        <v>110</v>
      </c>
      <c r="Q207" s="190" t="s">
        <v>582</v>
      </c>
      <c r="R207" s="190" t="s">
        <v>582</v>
      </c>
      <c r="S207" s="190" t="s">
        <v>582</v>
      </c>
      <c r="T207" s="190" t="s">
        <v>582</v>
      </c>
      <c r="U207" s="114" t="b">
        <v>0</v>
      </c>
    </row>
    <row r="208" spans="1:21" x14ac:dyDescent="0.2">
      <c r="A208" s="114" t="s">
        <v>25</v>
      </c>
      <c r="B208" s="114" t="s">
        <v>310</v>
      </c>
      <c r="C208" s="114" t="s">
        <v>1302</v>
      </c>
      <c r="D208" s="144">
        <v>45453</v>
      </c>
      <c r="E208" s="114" t="s">
        <v>312</v>
      </c>
      <c r="F208" s="114" t="s">
        <v>1280</v>
      </c>
      <c r="G208" s="114" t="s">
        <v>97</v>
      </c>
      <c r="H208" s="114" t="s">
        <v>56</v>
      </c>
      <c r="I208" s="114" t="s">
        <v>296</v>
      </c>
      <c r="J208" s="114">
        <v>1</v>
      </c>
      <c r="K208" s="114" t="s">
        <v>425</v>
      </c>
      <c r="L208" s="114" t="b">
        <v>0</v>
      </c>
      <c r="M208" s="145">
        <v>1800</v>
      </c>
      <c r="N208" s="145">
        <v>11000</v>
      </c>
      <c r="O208" s="190">
        <v>3.1</v>
      </c>
      <c r="P208" s="190">
        <v>670</v>
      </c>
      <c r="Q208" s="190" t="s">
        <v>582</v>
      </c>
      <c r="R208" s="190" t="s">
        <v>582</v>
      </c>
      <c r="S208" s="190" t="s">
        <v>582</v>
      </c>
      <c r="T208" s="190" t="s">
        <v>582</v>
      </c>
      <c r="U208" s="114" t="b">
        <v>0</v>
      </c>
    </row>
    <row r="209" spans="1:21" x14ac:dyDescent="0.2">
      <c r="A209" s="114" t="s">
        <v>25</v>
      </c>
      <c r="B209" s="114" t="s">
        <v>310</v>
      </c>
      <c r="C209" s="114" t="s">
        <v>1302</v>
      </c>
      <c r="D209" s="144">
        <v>45453</v>
      </c>
      <c r="E209" s="114" t="s">
        <v>312</v>
      </c>
      <c r="F209" s="114" t="s">
        <v>1280</v>
      </c>
      <c r="G209" s="114" t="s">
        <v>101</v>
      </c>
      <c r="H209" s="114" t="s">
        <v>87</v>
      </c>
      <c r="I209" s="114">
        <v>124</v>
      </c>
      <c r="J209" s="114">
        <v>124</v>
      </c>
      <c r="K209" s="114" t="s">
        <v>425</v>
      </c>
      <c r="L209" s="114" t="b">
        <v>1</v>
      </c>
      <c r="M209" s="145" t="s">
        <v>582</v>
      </c>
      <c r="N209" s="145">
        <v>10000</v>
      </c>
      <c r="O209" s="190">
        <v>0</v>
      </c>
      <c r="P209" s="190">
        <v>3400</v>
      </c>
      <c r="Q209" s="190" t="s">
        <v>582</v>
      </c>
      <c r="R209" s="190">
        <v>1.24E-2</v>
      </c>
      <c r="S209" s="190" t="s">
        <v>582</v>
      </c>
      <c r="T209" s="190">
        <v>3.6470588235294116E-2</v>
      </c>
      <c r="U209" s="114" t="b">
        <v>0</v>
      </c>
    </row>
    <row r="210" spans="1:21" x14ac:dyDescent="0.2">
      <c r="A210" s="114" t="s">
        <v>25</v>
      </c>
      <c r="B210" s="114" t="s">
        <v>310</v>
      </c>
      <c r="C210" s="114" t="s">
        <v>1302</v>
      </c>
      <c r="D210" s="144">
        <v>45453</v>
      </c>
      <c r="E210" s="114" t="s">
        <v>312</v>
      </c>
      <c r="F210" s="114" t="s">
        <v>1280</v>
      </c>
      <c r="G210" s="114" t="s">
        <v>110</v>
      </c>
      <c r="H210" s="114" t="s">
        <v>56</v>
      </c>
      <c r="I210" s="114" t="s">
        <v>296</v>
      </c>
      <c r="J210" s="114">
        <v>1</v>
      </c>
      <c r="K210" s="114" t="s">
        <v>425</v>
      </c>
      <c r="L210" s="114" t="b">
        <v>0</v>
      </c>
      <c r="M210" s="145">
        <v>600</v>
      </c>
      <c r="N210" s="145">
        <v>340000</v>
      </c>
      <c r="O210" s="190">
        <v>0</v>
      </c>
      <c r="P210" s="190">
        <v>0</v>
      </c>
      <c r="Q210" s="190" t="s">
        <v>582</v>
      </c>
      <c r="R210" s="190" t="s">
        <v>582</v>
      </c>
      <c r="S210" s="190" t="s">
        <v>582</v>
      </c>
      <c r="T210" s="190" t="s">
        <v>582</v>
      </c>
      <c r="U210" s="114" t="b">
        <v>0</v>
      </c>
    </row>
    <row r="211" spans="1:21" x14ac:dyDescent="0.2">
      <c r="A211" s="114" t="s">
        <v>25</v>
      </c>
      <c r="B211" s="114" t="s">
        <v>310</v>
      </c>
      <c r="C211" s="114" t="s">
        <v>1302</v>
      </c>
      <c r="D211" s="144">
        <v>45453</v>
      </c>
      <c r="E211" s="114" t="s">
        <v>312</v>
      </c>
      <c r="F211" s="114" t="s">
        <v>1280</v>
      </c>
      <c r="G211" s="114" t="s">
        <v>114</v>
      </c>
      <c r="H211" s="114" t="s">
        <v>87</v>
      </c>
      <c r="I211" s="114" t="s">
        <v>321</v>
      </c>
      <c r="J211" s="114">
        <v>5</v>
      </c>
      <c r="K211" s="114" t="s">
        <v>425</v>
      </c>
      <c r="L211" s="114" t="b">
        <v>0</v>
      </c>
      <c r="M211" s="145" t="s">
        <v>582</v>
      </c>
      <c r="N211" s="145">
        <v>2400000</v>
      </c>
      <c r="O211" s="190" t="s">
        <v>582</v>
      </c>
      <c r="P211" s="190" t="s">
        <v>582</v>
      </c>
      <c r="Q211" s="190" t="s">
        <v>582</v>
      </c>
      <c r="R211" s="190" t="s">
        <v>582</v>
      </c>
      <c r="S211" s="190" t="s">
        <v>582</v>
      </c>
      <c r="T211" s="190" t="s">
        <v>582</v>
      </c>
      <c r="U211" s="114" t="b">
        <v>0</v>
      </c>
    </row>
    <row r="212" spans="1:21" x14ac:dyDescent="0.2">
      <c r="A212" s="114" t="s">
        <v>25</v>
      </c>
      <c r="B212" s="114" t="s">
        <v>310</v>
      </c>
      <c r="C212" s="114" t="s">
        <v>1302</v>
      </c>
      <c r="D212" s="144">
        <v>45453</v>
      </c>
      <c r="E212" s="114" t="s">
        <v>312</v>
      </c>
      <c r="F212" s="114" t="s">
        <v>1280</v>
      </c>
      <c r="G212" s="114" t="s">
        <v>118</v>
      </c>
      <c r="H212" s="114" t="s">
        <v>56</v>
      </c>
      <c r="I212" s="114" t="s">
        <v>296</v>
      </c>
      <c r="J212" s="114">
        <v>1</v>
      </c>
      <c r="K212" s="114" t="s">
        <v>425</v>
      </c>
      <c r="L212" s="114" t="b">
        <v>0</v>
      </c>
      <c r="M212" s="145">
        <v>720</v>
      </c>
      <c r="N212" s="145">
        <v>20000</v>
      </c>
      <c r="O212" s="190">
        <v>5.9</v>
      </c>
      <c r="P212" s="190">
        <v>95</v>
      </c>
      <c r="Q212" s="190" t="s">
        <v>582</v>
      </c>
      <c r="R212" s="190" t="s">
        <v>582</v>
      </c>
      <c r="S212" s="190" t="s">
        <v>582</v>
      </c>
      <c r="T212" s="190" t="s">
        <v>582</v>
      </c>
      <c r="U212" s="114" t="b">
        <v>0</v>
      </c>
    </row>
    <row r="213" spans="1:21" x14ac:dyDescent="0.2">
      <c r="A213" s="114" t="s">
        <v>25</v>
      </c>
      <c r="B213" s="114" t="s">
        <v>310</v>
      </c>
      <c r="C213" s="114" t="s">
        <v>1302</v>
      </c>
      <c r="D213" s="144">
        <v>45453</v>
      </c>
      <c r="E213" s="114" t="s">
        <v>312</v>
      </c>
      <c r="F213" s="114" t="s">
        <v>1280</v>
      </c>
      <c r="G213" s="114" t="s">
        <v>121</v>
      </c>
      <c r="H213" s="114" t="s">
        <v>87</v>
      </c>
      <c r="I213" s="114" t="s">
        <v>321</v>
      </c>
      <c r="J213" s="114">
        <v>5</v>
      </c>
      <c r="K213" s="114" t="s">
        <v>425</v>
      </c>
      <c r="L213" s="114" t="b">
        <v>0</v>
      </c>
      <c r="M213" s="145" t="s">
        <v>582</v>
      </c>
      <c r="N213" s="145">
        <v>22000</v>
      </c>
      <c r="O213" s="190">
        <v>0</v>
      </c>
      <c r="P213" s="190">
        <v>1500</v>
      </c>
      <c r="Q213" s="190" t="s">
        <v>582</v>
      </c>
      <c r="R213" s="190" t="s">
        <v>582</v>
      </c>
      <c r="S213" s="190" t="s">
        <v>582</v>
      </c>
      <c r="T213" s="190" t="s">
        <v>582</v>
      </c>
      <c r="U213" s="114" t="b">
        <v>0</v>
      </c>
    </row>
    <row r="214" spans="1:21" x14ac:dyDescent="0.2">
      <c r="A214" s="114" t="s">
        <v>25</v>
      </c>
      <c r="B214" s="114" t="s">
        <v>310</v>
      </c>
      <c r="C214" s="114" t="s">
        <v>1302</v>
      </c>
      <c r="D214" s="144">
        <v>45453</v>
      </c>
      <c r="E214" s="114" t="s">
        <v>312</v>
      </c>
      <c r="F214" s="114" t="s">
        <v>1280</v>
      </c>
      <c r="G214" s="114" t="s">
        <v>2</v>
      </c>
      <c r="H214" s="114" t="s">
        <v>87</v>
      </c>
      <c r="I214" s="114">
        <v>1.46</v>
      </c>
      <c r="J214" s="114">
        <v>1.46</v>
      </c>
      <c r="K214" s="114" t="s">
        <v>425</v>
      </c>
      <c r="L214" s="114" t="b">
        <v>1</v>
      </c>
      <c r="M214" s="145" t="s">
        <v>582</v>
      </c>
      <c r="N214" s="145">
        <v>38000</v>
      </c>
      <c r="O214" s="190">
        <v>0</v>
      </c>
      <c r="P214" s="190">
        <v>25000</v>
      </c>
      <c r="Q214" s="190" t="s">
        <v>582</v>
      </c>
      <c r="R214" s="190">
        <v>3.8421052631578949E-5</v>
      </c>
      <c r="S214" s="190" t="s">
        <v>582</v>
      </c>
      <c r="T214" s="190">
        <v>5.8399999999999997E-5</v>
      </c>
      <c r="U214" s="114" t="b">
        <v>0</v>
      </c>
    </row>
    <row r="215" spans="1:21" x14ac:dyDescent="0.2">
      <c r="A215" s="114" t="s">
        <v>25</v>
      </c>
      <c r="B215" s="114" t="s">
        <v>310</v>
      </c>
      <c r="C215" s="114" t="s">
        <v>1302</v>
      </c>
      <c r="D215" s="144">
        <v>45453</v>
      </c>
      <c r="E215" s="114" t="s">
        <v>312</v>
      </c>
      <c r="F215" s="114" t="s">
        <v>1280</v>
      </c>
      <c r="G215" s="114" t="s">
        <v>3</v>
      </c>
      <c r="H215" s="114" t="s">
        <v>56</v>
      </c>
      <c r="I215" s="114" t="s">
        <v>325</v>
      </c>
      <c r="J215" s="114">
        <v>0.5</v>
      </c>
      <c r="K215" s="114" t="s">
        <v>425</v>
      </c>
      <c r="L215" s="114" t="b">
        <v>0</v>
      </c>
      <c r="M215" s="145">
        <v>1500</v>
      </c>
      <c r="N215" s="145">
        <v>79000</v>
      </c>
      <c r="O215" s="190">
        <v>25</v>
      </c>
      <c r="P215" s="190">
        <v>79000</v>
      </c>
      <c r="Q215" s="190" t="s">
        <v>582</v>
      </c>
      <c r="R215" s="190" t="s">
        <v>582</v>
      </c>
      <c r="S215" s="190" t="s">
        <v>582</v>
      </c>
      <c r="T215" s="190" t="s">
        <v>582</v>
      </c>
      <c r="U215" s="114" t="b">
        <v>0</v>
      </c>
    </row>
    <row r="216" spans="1:21" x14ac:dyDescent="0.2">
      <c r="A216" s="114" t="s">
        <v>25</v>
      </c>
      <c r="B216" s="114" t="s">
        <v>310</v>
      </c>
      <c r="C216" s="114" t="s">
        <v>1302</v>
      </c>
      <c r="D216" s="144">
        <v>45453</v>
      </c>
      <c r="E216" s="114" t="s">
        <v>312</v>
      </c>
      <c r="F216" s="114" t="s">
        <v>1280</v>
      </c>
      <c r="G216" s="114" t="s">
        <v>135</v>
      </c>
      <c r="H216" s="114" t="s">
        <v>56</v>
      </c>
      <c r="I216" s="114" t="s">
        <v>335</v>
      </c>
      <c r="J216" s="114">
        <v>0.4</v>
      </c>
      <c r="K216" s="114" t="s">
        <v>425</v>
      </c>
      <c r="L216" s="114" t="b">
        <v>0</v>
      </c>
      <c r="M216" s="145">
        <v>10000</v>
      </c>
      <c r="N216" s="145">
        <v>4600000</v>
      </c>
      <c r="O216" s="190">
        <v>55</v>
      </c>
      <c r="P216" s="190">
        <v>0</v>
      </c>
      <c r="Q216" s="190" t="s">
        <v>582</v>
      </c>
      <c r="R216" s="190" t="s">
        <v>582</v>
      </c>
      <c r="S216" s="190" t="s">
        <v>582</v>
      </c>
      <c r="T216" s="190" t="s">
        <v>582</v>
      </c>
      <c r="U216" s="114" t="b">
        <v>0</v>
      </c>
    </row>
    <row r="217" spans="1:21" x14ac:dyDescent="0.2">
      <c r="A217" s="114" t="s">
        <v>25</v>
      </c>
      <c r="B217" s="114" t="s">
        <v>310</v>
      </c>
      <c r="C217" s="114" t="s">
        <v>1302</v>
      </c>
      <c r="D217" s="144">
        <v>45453</v>
      </c>
      <c r="E217" s="114" t="s">
        <v>312</v>
      </c>
      <c r="F217" s="114" t="s">
        <v>1280</v>
      </c>
      <c r="G217" s="114" t="s">
        <v>140</v>
      </c>
      <c r="H217" s="114" t="s">
        <v>87</v>
      </c>
      <c r="I217" s="114" t="s">
        <v>335</v>
      </c>
      <c r="J217" s="114">
        <v>0.4</v>
      </c>
      <c r="K217" s="114" t="s">
        <v>425</v>
      </c>
      <c r="L217" s="114" t="b">
        <v>0</v>
      </c>
      <c r="M217" s="145" t="s">
        <v>582</v>
      </c>
      <c r="N217" s="145">
        <v>43000</v>
      </c>
      <c r="O217" s="190">
        <v>25</v>
      </c>
      <c r="P217" s="190">
        <v>870</v>
      </c>
      <c r="Q217" s="190" t="s">
        <v>582</v>
      </c>
      <c r="R217" s="190" t="s">
        <v>582</v>
      </c>
      <c r="S217" s="190" t="s">
        <v>582</v>
      </c>
      <c r="T217" s="190" t="s">
        <v>582</v>
      </c>
      <c r="U217" s="114" t="b">
        <v>0</v>
      </c>
    </row>
    <row r="218" spans="1:21" x14ac:dyDescent="0.2">
      <c r="A218" s="114" t="s">
        <v>25</v>
      </c>
      <c r="B218" s="114" t="s">
        <v>310</v>
      </c>
      <c r="C218" s="114" t="s">
        <v>1302</v>
      </c>
      <c r="D218" s="144">
        <v>45453</v>
      </c>
      <c r="E218" s="114" t="s">
        <v>312</v>
      </c>
      <c r="F218" s="114" t="s">
        <v>1280</v>
      </c>
      <c r="G218" s="114" t="s">
        <v>5</v>
      </c>
      <c r="H218" s="114" t="s">
        <v>87</v>
      </c>
      <c r="I218" s="114">
        <v>0.43</v>
      </c>
      <c r="J218" s="114">
        <v>0.43</v>
      </c>
      <c r="K218" s="114" t="s">
        <v>425</v>
      </c>
      <c r="L218" s="114" t="b">
        <v>1</v>
      </c>
      <c r="M218" s="145" t="s">
        <v>582</v>
      </c>
      <c r="N218" s="145">
        <v>25000</v>
      </c>
      <c r="O218" s="190">
        <v>0</v>
      </c>
      <c r="P218" s="190">
        <v>1800</v>
      </c>
      <c r="Q218" s="190" t="s">
        <v>582</v>
      </c>
      <c r="R218" s="190">
        <v>1.7200000000000001E-5</v>
      </c>
      <c r="S218" s="190" t="s">
        <v>582</v>
      </c>
      <c r="T218" s="190">
        <v>2.3888888888888888E-4</v>
      </c>
      <c r="U218" s="114" t="b">
        <v>0</v>
      </c>
    </row>
    <row r="219" spans="1:21" x14ac:dyDescent="0.2">
      <c r="A219" s="114" t="s">
        <v>25</v>
      </c>
      <c r="B219" s="114" t="s">
        <v>310</v>
      </c>
      <c r="C219" s="114" t="s">
        <v>1302</v>
      </c>
      <c r="D219" s="144">
        <v>45453</v>
      </c>
      <c r="E219" s="114" t="s">
        <v>312</v>
      </c>
      <c r="F219" s="114" t="s">
        <v>1280</v>
      </c>
      <c r="G219" s="114" t="s">
        <v>147</v>
      </c>
      <c r="H219" s="114" t="s">
        <v>87</v>
      </c>
      <c r="I219" s="114" t="s">
        <v>335</v>
      </c>
      <c r="J219" s="114">
        <v>0.4</v>
      </c>
      <c r="K219" s="114" t="s">
        <v>425</v>
      </c>
      <c r="L219" s="114" t="b">
        <v>0</v>
      </c>
      <c r="M219" s="145" t="s">
        <v>582</v>
      </c>
      <c r="N219" s="145">
        <v>250000</v>
      </c>
      <c r="O219" s="190">
        <v>0</v>
      </c>
      <c r="P219" s="190">
        <v>750</v>
      </c>
      <c r="Q219" s="190" t="s">
        <v>582</v>
      </c>
      <c r="R219" s="190" t="s">
        <v>582</v>
      </c>
      <c r="S219" s="190" t="s">
        <v>582</v>
      </c>
      <c r="T219" s="190" t="s">
        <v>582</v>
      </c>
      <c r="U219" s="114" t="b">
        <v>0</v>
      </c>
    </row>
    <row r="220" spans="1:21" x14ac:dyDescent="0.2">
      <c r="A220" s="114" t="s">
        <v>25</v>
      </c>
      <c r="B220" s="114" t="s">
        <v>310</v>
      </c>
      <c r="C220" s="114" t="s">
        <v>1302</v>
      </c>
      <c r="D220" s="144">
        <v>45453</v>
      </c>
      <c r="E220" s="114" t="s">
        <v>312</v>
      </c>
      <c r="F220" s="114" t="s">
        <v>1280</v>
      </c>
      <c r="G220" s="114" t="s">
        <v>150</v>
      </c>
      <c r="H220" s="114" t="s">
        <v>56</v>
      </c>
      <c r="I220" s="114" t="s">
        <v>340</v>
      </c>
      <c r="J220" s="114">
        <v>10</v>
      </c>
      <c r="K220" s="114" t="s">
        <v>425</v>
      </c>
      <c r="L220" s="114" t="b">
        <v>0</v>
      </c>
      <c r="M220" s="145">
        <v>640000</v>
      </c>
      <c r="N220" s="145">
        <v>80000</v>
      </c>
      <c r="O220" s="190">
        <v>15000</v>
      </c>
      <c r="P220" s="190">
        <v>32000</v>
      </c>
      <c r="Q220" s="190" t="s">
        <v>582</v>
      </c>
      <c r="R220" s="190" t="s">
        <v>582</v>
      </c>
      <c r="S220" s="190" t="s">
        <v>582</v>
      </c>
      <c r="T220" s="190" t="s">
        <v>582</v>
      </c>
      <c r="U220" s="114" t="b">
        <v>0</v>
      </c>
    </row>
    <row r="221" spans="1:21" x14ac:dyDescent="0.2">
      <c r="A221" s="114" t="s">
        <v>25</v>
      </c>
      <c r="B221" s="114" t="s">
        <v>310</v>
      </c>
      <c r="C221" s="114" t="s">
        <v>1302</v>
      </c>
      <c r="D221" s="144">
        <v>45453</v>
      </c>
      <c r="E221" s="114" t="s">
        <v>312</v>
      </c>
      <c r="F221" s="114" t="s">
        <v>1280</v>
      </c>
      <c r="G221" s="114" t="s">
        <v>154</v>
      </c>
      <c r="H221" s="114" t="s">
        <v>56</v>
      </c>
      <c r="I221" s="114" t="s">
        <v>325</v>
      </c>
      <c r="J221" s="114">
        <v>0.5</v>
      </c>
      <c r="K221" s="114" t="s">
        <v>425</v>
      </c>
      <c r="L221" s="114" t="b">
        <v>0</v>
      </c>
      <c r="M221" s="145">
        <v>28</v>
      </c>
      <c r="N221" s="145">
        <v>2200</v>
      </c>
      <c r="O221" s="190">
        <v>1.5</v>
      </c>
      <c r="P221" s="190">
        <v>2900</v>
      </c>
      <c r="Q221" s="190" t="s">
        <v>582</v>
      </c>
      <c r="R221" s="190" t="s">
        <v>582</v>
      </c>
      <c r="S221" s="190" t="s">
        <v>582</v>
      </c>
      <c r="T221" s="190" t="s">
        <v>582</v>
      </c>
      <c r="U221" s="114" t="b">
        <v>0</v>
      </c>
    </row>
    <row r="222" spans="1:21" x14ac:dyDescent="0.2">
      <c r="A222" s="114" t="s">
        <v>25</v>
      </c>
      <c r="B222" s="114" t="s">
        <v>310</v>
      </c>
      <c r="C222" s="114" t="s">
        <v>1302</v>
      </c>
      <c r="D222" s="144">
        <v>45453</v>
      </c>
      <c r="E222" s="114" t="s">
        <v>312</v>
      </c>
      <c r="F222" s="114" t="s">
        <v>1280</v>
      </c>
      <c r="G222" s="114" t="s">
        <v>158</v>
      </c>
      <c r="H222" s="114" t="s">
        <v>56</v>
      </c>
      <c r="I222" s="114" t="s">
        <v>335</v>
      </c>
      <c r="J222" s="114">
        <v>0.4</v>
      </c>
      <c r="K222" s="114" t="s">
        <v>425</v>
      </c>
      <c r="L222" s="114" t="b">
        <v>0</v>
      </c>
      <c r="M222" s="145">
        <v>630</v>
      </c>
      <c r="N222" s="145">
        <v>1700</v>
      </c>
      <c r="O222" s="190">
        <v>18</v>
      </c>
      <c r="P222" s="190">
        <v>1100</v>
      </c>
      <c r="Q222" s="190" t="s">
        <v>582</v>
      </c>
      <c r="R222" s="190" t="s">
        <v>582</v>
      </c>
      <c r="S222" s="190" t="s">
        <v>582</v>
      </c>
      <c r="T222" s="190" t="s">
        <v>582</v>
      </c>
      <c r="U222" s="114" t="b">
        <v>0</v>
      </c>
    </row>
    <row r="223" spans="1:21" x14ac:dyDescent="0.2">
      <c r="A223" s="114" t="s">
        <v>25</v>
      </c>
      <c r="B223" s="114" t="s">
        <v>310</v>
      </c>
      <c r="C223" s="114" t="s">
        <v>1302</v>
      </c>
      <c r="D223" s="144">
        <v>45453</v>
      </c>
      <c r="E223" s="114" t="s">
        <v>312</v>
      </c>
      <c r="F223" s="114" t="s">
        <v>1280</v>
      </c>
      <c r="G223" s="114" t="s">
        <v>6</v>
      </c>
      <c r="H223" s="114" t="s">
        <v>56</v>
      </c>
      <c r="I223" s="114" t="s">
        <v>325</v>
      </c>
      <c r="J223" s="114">
        <v>0.5</v>
      </c>
      <c r="K223" s="114" t="s">
        <v>425</v>
      </c>
      <c r="L223" s="114" t="b">
        <v>0</v>
      </c>
      <c r="M223" s="145">
        <v>4500</v>
      </c>
      <c r="N223" s="145">
        <v>110000</v>
      </c>
      <c r="O223" s="190">
        <v>31</v>
      </c>
      <c r="P223" s="190">
        <v>27000</v>
      </c>
      <c r="Q223" s="190" t="s">
        <v>582</v>
      </c>
      <c r="R223" s="190" t="s">
        <v>582</v>
      </c>
      <c r="S223" s="190" t="s">
        <v>582</v>
      </c>
      <c r="T223" s="190" t="s">
        <v>582</v>
      </c>
      <c r="U223" s="114" t="b">
        <v>0</v>
      </c>
    </row>
    <row r="224" spans="1:21" x14ac:dyDescent="0.2">
      <c r="A224" s="114" t="s">
        <v>25</v>
      </c>
      <c r="B224" s="114" t="s">
        <v>310</v>
      </c>
      <c r="C224" s="114" t="s">
        <v>1302</v>
      </c>
      <c r="D224" s="144">
        <v>45453</v>
      </c>
      <c r="E224" s="114" t="s">
        <v>312</v>
      </c>
      <c r="F224" s="114" t="s">
        <v>1280</v>
      </c>
      <c r="G224" s="114" t="s">
        <v>164</v>
      </c>
      <c r="H224" s="114" t="s">
        <v>56</v>
      </c>
      <c r="I224" s="114" t="s">
        <v>296</v>
      </c>
      <c r="J224" s="114">
        <v>1</v>
      </c>
      <c r="K224" s="114" t="s">
        <v>425</v>
      </c>
      <c r="L224" s="114" t="b">
        <v>0</v>
      </c>
      <c r="M224" s="145">
        <v>62000</v>
      </c>
      <c r="N224" s="145">
        <v>730000</v>
      </c>
      <c r="O224" s="190">
        <v>3200</v>
      </c>
      <c r="P224" s="190">
        <v>890000</v>
      </c>
      <c r="Q224" s="190" t="s">
        <v>582</v>
      </c>
      <c r="R224" s="190" t="s">
        <v>582</v>
      </c>
      <c r="S224" s="190" t="s">
        <v>582</v>
      </c>
      <c r="T224" s="190" t="s">
        <v>582</v>
      </c>
      <c r="U224" s="114" t="b">
        <v>0</v>
      </c>
    </row>
    <row r="225" spans="1:21" x14ac:dyDescent="0.2">
      <c r="A225" s="114" t="s">
        <v>25</v>
      </c>
      <c r="B225" s="114" t="s">
        <v>310</v>
      </c>
      <c r="C225" s="114" t="s">
        <v>1302</v>
      </c>
      <c r="D225" s="144">
        <v>45453</v>
      </c>
      <c r="E225" s="114" t="s">
        <v>312</v>
      </c>
      <c r="F225" s="114" t="s">
        <v>1280</v>
      </c>
      <c r="G225" s="114" t="s">
        <v>7</v>
      </c>
      <c r="H225" s="114" t="s">
        <v>56</v>
      </c>
      <c r="I225" s="114" t="s">
        <v>345</v>
      </c>
      <c r="J225" s="114">
        <v>7.6200000000000004E-2</v>
      </c>
      <c r="K225" s="114" t="s">
        <v>425</v>
      </c>
      <c r="L225" s="114" t="b">
        <v>0</v>
      </c>
      <c r="M225" s="145">
        <v>500</v>
      </c>
      <c r="N225" s="145">
        <v>720</v>
      </c>
      <c r="O225" s="205">
        <v>50</v>
      </c>
      <c r="P225" s="205">
        <v>1800</v>
      </c>
      <c r="Q225" s="190" t="s">
        <v>582</v>
      </c>
      <c r="R225" s="190" t="s">
        <v>582</v>
      </c>
      <c r="S225" s="190" t="s">
        <v>582</v>
      </c>
      <c r="T225" s="190" t="s">
        <v>582</v>
      </c>
      <c r="U225" s="114" t="b">
        <v>0</v>
      </c>
    </row>
    <row r="226" spans="1:21" x14ac:dyDescent="0.2">
      <c r="A226" s="114" t="s">
        <v>25</v>
      </c>
      <c r="B226" s="114" t="s">
        <v>310</v>
      </c>
      <c r="C226" s="114" t="s">
        <v>1302</v>
      </c>
      <c r="D226" s="144">
        <v>45453</v>
      </c>
      <c r="E226" s="114" t="s">
        <v>312</v>
      </c>
      <c r="F226" s="114" t="s">
        <v>1280</v>
      </c>
      <c r="G226" s="114" t="s">
        <v>172</v>
      </c>
      <c r="H226" s="114" t="s">
        <v>87</v>
      </c>
      <c r="I226" s="114" t="s">
        <v>296</v>
      </c>
      <c r="J226" s="114">
        <v>1</v>
      </c>
      <c r="K226" s="114" t="s">
        <v>425</v>
      </c>
      <c r="L226" s="114" t="b">
        <v>0</v>
      </c>
      <c r="M226" s="145" t="s">
        <v>582</v>
      </c>
      <c r="N226" s="145">
        <v>55000</v>
      </c>
      <c r="O226" s="190">
        <v>0</v>
      </c>
      <c r="P226" s="190">
        <v>9100</v>
      </c>
      <c r="Q226" s="190" t="s">
        <v>582</v>
      </c>
      <c r="R226" s="190" t="s">
        <v>582</v>
      </c>
      <c r="S226" s="190" t="s">
        <v>582</v>
      </c>
      <c r="T226" s="190" t="s">
        <v>582</v>
      </c>
      <c r="U226" s="114" t="b">
        <v>0</v>
      </c>
    </row>
    <row r="227" spans="1:21" x14ac:dyDescent="0.2">
      <c r="A227" s="114" t="s">
        <v>25</v>
      </c>
      <c r="B227" s="114" t="s">
        <v>310</v>
      </c>
      <c r="C227" s="114" t="s">
        <v>1302</v>
      </c>
      <c r="D227" s="144">
        <v>45453</v>
      </c>
      <c r="E227" s="114" t="s">
        <v>312</v>
      </c>
      <c r="F227" s="114" t="s">
        <v>1280</v>
      </c>
      <c r="G227" s="114" t="s">
        <v>9</v>
      </c>
      <c r="H227" s="114" t="s">
        <v>56</v>
      </c>
      <c r="I227" s="114" t="s">
        <v>335</v>
      </c>
      <c r="J227" s="114">
        <v>0.4</v>
      </c>
      <c r="K227" s="114" t="s">
        <v>425</v>
      </c>
      <c r="L227" s="114" t="b">
        <v>0</v>
      </c>
      <c r="M227" s="145">
        <v>34000</v>
      </c>
      <c r="N227" s="145">
        <v>5600</v>
      </c>
      <c r="O227" s="190">
        <v>130</v>
      </c>
      <c r="P227" s="190">
        <v>470</v>
      </c>
      <c r="Q227" s="190" t="s">
        <v>582</v>
      </c>
      <c r="R227" s="190" t="s">
        <v>582</v>
      </c>
      <c r="S227" s="190" t="s">
        <v>582</v>
      </c>
      <c r="T227" s="190" t="s">
        <v>582</v>
      </c>
      <c r="U227" s="114" t="b">
        <v>0</v>
      </c>
    </row>
    <row r="228" spans="1:21" x14ac:dyDescent="0.2">
      <c r="A228" s="114" t="s">
        <v>25</v>
      </c>
      <c r="B228" s="114" t="s">
        <v>310</v>
      </c>
      <c r="C228" s="114" t="s">
        <v>1302</v>
      </c>
      <c r="D228" s="144">
        <v>45453</v>
      </c>
      <c r="E228" s="114" t="s">
        <v>312</v>
      </c>
      <c r="F228" s="114" t="s">
        <v>1280</v>
      </c>
      <c r="G228" s="114" t="s">
        <v>11</v>
      </c>
      <c r="H228" s="114" t="s">
        <v>87</v>
      </c>
      <c r="I228" s="114" t="s">
        <v>296</v>
      </c>
      <c r="J228" s="114">
        <v>1</v>
      </c>
      <c r="K228" s="114" t="s">
        <v>425</v>
      </c>
      <c r="L228" s="114" t="b">
        <v>0</v>
      </c>
      <c r="M228" s="145" t="s">
        <v>582</v>
      </c>
      <c r="N228" s="145">
        <v>220000</v>
      </c>
      <c r="O228" s="190">
        <v>0</v>
      </c>
      <c r="P228" s="190">
        <v>150000</v>
      </c>
      <c r="Q228" s="190" t="s">
        <v>582</v>
      </c>
      <c r="R228" s="190" t="s">
        <v>582</v>
      </c>
      <c r="S228" s="190" t="s">
        <v>582</v>
      </c>
      <c r="T228" s="190" t="s">
        <v>582</v>
      </c>
      <c r="U228" s="114" t="b">
        <v>0</v>
      </c>
    </row>
    <row r="229" spans="1:21" x14ac:dyDescent="0.2">
      <c r="A229" s="114" t="s">
        <v>25</v>
      </c>
      <c r="B229" s="114" t="s">
        <v>310</v>
      </c>
      <c r="C229" s="114" t="s">
        <v>1302</v>
      </c>
      <c r="D229" s="144">
        <v>45453</v>
      </c>
      <c r="E229" s="114" t="s">
        <v>312</v>
      </c>
      <c r="F229" s="114" t="s">
        <v>1280</v>
      </c>
      <c r="G229" s="114" t="s">
        <v>176</v>
      </c>
      <c r="H229" s="114" t="s">
        <v>87</v>
      </c>
      <c r="I229" s="114" t="s">
        <v>335</v>
      </c>
      <c r="J229" s="114">
        <v>0.4</v>
      </c>
      <c r="K229" s="114" t="s">
        <v>425</v>
      </c>
      <c r="L229" s="114" t="b">
        <v>0</v>
      </c>
      <c r="M229" s="145" t="s">
        <v>582</v>
      </c>
      <c r="N229" s="145">
        <v>1100000</v>
      </c>
      <c r="O229" s="190">
        <v>0</v>
      </c>
      <c r="P229" s="190">
        <v>53000</v>
      </c>
      <c r="Q229" s="190" t="s">
        <v>582</v>
      </c>
      <c r="R229" s="190" t="s">
        <v>582</v>
      </c>
      <c r="S229" s="190" t="s">
        <v>582</v>
      </c>
      <c r="T229" s="190" t="s">
        <v>582</v>
      </c>
      <c r="U229" s="114" t="b">
        <v>0</v>
      </c>
    </row>
    <row r="230" spans="1:21" x14ac:dyDescent="0.2">
      <c r="A230" s="114" t="s">
        <v>25</v>
      </c>
      <c r="B230" s="114" t="s">
        <v>310</v>
      </c>
      <c r="C230" s="114" t="s">
        <v>1302</v>
      </c>
      <c r="D230" s="144">
        <v>45453</v>
      </c>
      <c r="E230" s="114" t="s">
        <v>312</v>
      </c>
      <c r="F230" s="114" t="s">
        <v>1280</v>
      </c>
      <c r="G230" s="114" t="s">
        <v>180</v>
      </c>
      <c r="H230" s="114" t="s">
        <v>56</v>
      </c>
      <c r="I230" s="114" t="s">
        <v>325</v>
      </c>
      <c r="J230" s="114">
        <v>0.5</v>
      </c>
      <c r="K230" s="114" t="s">
        <v>425</v>
      </c>
      <c r="L230" s="114" t="b">
        <v>0</v>
      </c>
      <c r="M230" s="145">
        <v>1000</v>
      </c>
      <c r="N230" s="145">
        <v>49</v>
      </c>
      <c r="O230" s="190">
        <v>44</v>
      </c>
      <c r="P230" s="190">
        <v>50</v>
      </c>
      <c r="Q230" s="190" t="s">
        <v>582</v>
      </c>
      <c r="R230" s="190" t="s">
        <v>582</v>
      </c>
      <c r="S230" s="190" t="s">
        <v>582</v>
      </c>
      <c r="T230" s="190" t="s">
        <v>582</v>
      </c>
      <c r="U230" s="114" t="b">
        <v>0</v>
      </c>
    </row>
    <row r="231" spans="1:21" x14ac:dyDescent="0.2">
      <c r="A231" s="114" t="s">
        <v>25</v>
      </c>
      <c r="B231" s="114" t="s">
        <v>310</v>
      </c>
      <c r="C231" s="114" t="s">
        <v>1302</v>
      </c>
      <c r="D231" s="144">
        <v>45453</v>
      </c>
      <c r="E231" s="114" t="s">
        <v>312</v>
      </c>
      <c r="F231" s="114" t="s">
        <v>1280</v>
      </c>
      <c r="G231" s="114" t="s">
        <v>184</v>
      </c>
      <c r="H231" s="114" t="s">
        <v>185</v>
      </c>
      <c r="I231" s="114" t="s">
        <v>335</v>
      </c>
      <c r="J231" s="114">
        <v>0.4</v>
      </c>
      <c r="K231" s="114" t="s">
        <v>425</v>
      </c>
      <c r="L231" s="114" t="b">
        <v>0</v>
      </c>
      <c r="M231" s="145" t="s">
        <v>582</v>
      </c>
      <c r="N231" s="145" t="s">
        <v>582</v>
      </c>
      <c r="O231" s="190">
        <v>13</v>
      </c>
      <c r="P231" s="190">
        <v>39</v>
      </c>
      <c r="Q231" s="190" t="s">
        <v>582</v>
      </c>
      <c r="R231" s="190" t="s">
        <v>582</v>
      </c>
      <c r="S231" s="190" t="s">
        <v>582</v>
      </c>
      <c r="T231" s="190" t="s">
        <v>582</v>
      </c>
      <c r="U231" s="114" t="b">
        <v>0</v>
      </c>
    </row>
    <row r="232" spans="1:21" x14ac:dyDescent="0.2">
      <c r="A232" s="114" t="s">
        <v>25</v>
      </c>
      <c r="B232" s="114" t="s">
        <v>310</v>
      </c>
      <c r="C232" s="114" t="s">
        <v>1302</v>
      </c>
      <c r="D232" s="144">
        <v>45453</v>
      </c>
      <c r="E232" s="114" t="s">
        <v>312</v>
      </c>
      <c r="F232" s="114" t="s">
        <v>1280</v>
      </c>
      <c r="G232" s="114" t="s">
        <v>188</v>
      </c>
      <c r="H232" s="114" t="s">
        <v>87</v>
      </c>
      <c r="I232" s="114" t="s">
        <v>316</v>
      </c>
      <c r="J232" s="114">
        <v>2</v>
      </c>
      <c r="K232" s="114" t="s">
        <v>425</v>
      </c>
      <c r="L232" s="114" t="b">
        <v>0</v>
      </c>
      <c r="M232" s="145" t="s">
        <v>582</v>
      </c>
      <c r="N232" s="145">
        <v>160000</v>
      </c>
      <c r="O232" s="190">
        <v>0</v>
      </c>
      <c r="P232" s="190">
        <v>0</v>
      </c>
      <c r="Q232" s="190" t="s">
        <v>582</v>
      </c>
      <c r="R232" s="190" t="s">
        <v>582</v>
      </c>
      <c r="S232" s="190" t="s">
        <v>582</v>
      </c>
      <c r="T232" s="190" t="s">
        <v>582</v>
      </c>
      <c r="U232" s="114" t="b">
        <v>0</v>
      </c>
    </row>
    <row r="233" spans="1:21" x14ac:dyDescent="0.2">
      <c r="A233" s="114" t="s">
        <v>25</v>
      </c>
      <c r="B233" s="114" t="s">
        <v>310</v>
      </c>
      <c r="C233" s="114" t="s">
        <v>1302</v>
      </c>
      <c r="D233" s="144">
        <v>45453</v>
      </c>
      <c r="E233" s="114" t="s">
        <v>312</v>
      </c>
      <c r="F233" s="114" t="s">
        <v>1280</v>
      </c>
      <c r="G233" s="114" t="s">
        <v>191</v>
      </c>
      <c r="H233" s="114" t="s">
        <v>87</v>
      </c>
      <c r="I233" s="114" t="s">
        <v>296</v>
      </c>
      <c r="J233" s="114">
        <v>1</v>
      </c>
      <c r="K233" s="114" t="s">
        <v>425</v>
      </c>
      <c r="L233" s="114" t="b">
        <v>0</v>
      </c>
      <c r="M233" s="145" t="s">
        <v>582</v>
      </c>
      <c r="N233" s="145">
        <v>5500</v>
      </c>
      <c r="O233" s="190">
        <v>0</v>
      </c>
      <c r="P233" s="190">
        <v>2400</v>
      </c>
      <c r="Q233" s="190" t="s">
        <v>582</v>
      </c>
      <c r="R233" s="190" t="s">
        <v>582</v>
      </c>
      <c r="S233" s="190" t="s">
        <v>582</v>
      </c>
      <c r="T233" s="190" t="s">
        <v>582</v>
      </c>
      <c r="U233" s="114" t="b">
        <v>0</v>
      </c>
    </row>
    <row r="234" spans="1:21" x14ac:dyDescent="0.2">
      <c r="A234" s="114" t="s">
        <v>25</v>
      </c>
      <c r="B234" s="114" t="s">
        <v>310</v>
      </c>
      <c r="C234" s="114" t="s">
        <v>1302</v>
      </c>
      <c r="D234" s="144">
        <v>45453</v>
      </c>
      <c r="E234" s="114" t="s">
        <v>312</v>
      </c>
      <c r="F234" s="114" t="s">
        <v>1280</v>
      </c>
      <c r="G234" s="114" t="s">
        <v>1</v>
      </c>
      <c r="H234" s="114" t="s">
        <v>87</v>
      </c>
      <c r="I234" s="114" t="s">
        <v>296</v>
      </c>
      <c r="J234" s="114">
        <v>1</v>
      </c>
      <c r="K234" s="114" t="s">
        <v>425</v>
      </c>
      <c r="L234" s="114" t="b">
        <v>0</v>
      </c>
      <c r="M234" s="145" t="s">
        <v>582</v>
      </c>
      <c r="N234" s="145">
        <v>9200</v>
      </c>
      <c r="O234" s="190">
        <v>0</v>
      </c>
      <c r="P234" s="190">
        <v>1700</v>
      </c>
      <c r="Q234" s="190" t="s">
        <v>582</v>
      </c>
      <c r="R234" s="190" t="s">
        <v>582</v>
      </c>
      <c r="S234" s="190" t="s">
        <v>582</v>
      </c>
      <c r="T234" s="190" t="s">
        <v>582</v>
      </c>
      <c r="U234" s="114" t="b">
        <v>0</v>
      </c>
    </row>
    <row r="235" spans="1:21" x14ac:dyDescent="0.2">
      <c r="A235" s="114" t="s">
        <v>25</v>
      </c>
      <c r="B235" s="114" t="s">
        <v>310</v>
      </c>
      <c r="C235" s="114" t="s">
        <v>1302</v>
      </c>
      <c r="D235" s="144">
        <v>45453</v>
      </c>
      <c r="E235" s="114" t="s">
        <v>312</v>
      </c>
      <c r="F235" s="114" t="s">
        <v>1280</v>
      </c>
      <c r="G235" s="114" t="s">
        <v>196</v>
      </c>
      <c r="H235" s="114" t="s">
        <v>56</v>
      </c>
      <c r="I235" s="114">
        <v>0.33</v>
      </c>
      <c r="J235" s="114">
        <v>0.33</v>
      </c>
      <c r="K235" s="114" t="s">
        <v>425</v>
      </c>
      <c r="L235" s="114" t="b">
        <v>1</v>
      </c>
      <c r="M235" s="145">
        <v>1300</v>
      </c>
      <c r="N235" s="145">
        <v>17000</v>
      </c>
      <c r="O235" s="190">
        <v>3.3</v>
      </c>
      <c r="P235" s="190">
        <v>270</v>
      </c>
      <c r="Q235" s="190">
        <v>2.5384615384615387E-4</v>
      </c>
      <c r="R235" s="190">
        <v>1.9411764705882355E-5</v>
      </c>
      <c r="S235" s="190">
        <v>0.1</v>
      </c>
      <c r="T235" s="190">
        <v>1.2222222222222222E-3</v>
      </c>
      <c r="U235" s="114" t="b">
        <v>0</v>
      </c>
    </row>
    <row r="236" spans="1:21" x14ac:dyDescent="0.2">
      <c r="A236" s="114" t="s">
        <v>25</v>
      </c>
      <c r="B236" s="114" t="s">
        <v>310</v>
      </c>
      <c r="C236" s="114" t="s">
        <v>1302</v>
      </c>
      <c r="D236" s="144">
        <v>45453</v>
      </c>
      <c r="E236" s="114" t="s">
        <v>312</v>
      </c>
      <c r="F236" s="114" t="s">
        <v>1280</v>
      </c>
      <c r="G236" s="114" t="s">
        <v>200</v>
      </c>
      <c r="H236" s="114" t="s">
        <v>87</v>
      </c>
      <c r="I236" s="114" t="s">
        <v>296</v>
      </c>
      <c r="J236" s="114">
        <v>1</v>
      </c>
      <c r="K236" s="114" t="s">
        <v>425</v>
      </c>
      <c r="L236" s="114" t="b">
        <v>0</v>
      </c>
      <c r="M236" s="145" t="s">
        <v>582</v>
      </c>
      <c r="N236" s="145">
        <v>23000</v>
      </c>
      <c r="O236" s="190">
        <v>0</v>
      </c>
      <c r="P236" s="190">
        <v>3300</v>
      </c>
      <c r="Q236" s="190" t="s">
        <v>582</v>
      </c>
      <c r="R236" s="190" t="s">
        <v>582</v>
      </c>
      <c r="S236" s="190" t="s">
        <v>582</v>
      </c>
      <c r="T236" s="190" t="s">
        <v>582</v>
      </c>
      <c r="U236" s="114" t="b">
        <v>0</v>
      </c>
    </row>
    <row r="237" spans="1:21" x14ac:dyDescent="0.2">
      <c r="A237" s="114" t="s">
        <v>25</v>
      </c>
      <c r="B237" s="114" t="s">
        <v>310</v>
      </c>
      <c r="C237" s="114" t="s">
        <v>1302</v>
      </c>
      <c r="D237" s="144">
        <v>45453</v>
      </c>
      <c r="E237" s="114" t="s">
        <v>312</v>
      </c>
      <c r="F237" s="114" t="s">
        <v>1280</v>
      </c>
      <c r="G237" s="114" t="s">
        <v>4</v>
      </c>
      <c r="H237" s="114" t="s">
        <v>87</v>
      </c>
      <c r="I237" s="114" t="s">
        <v>368</v>
      </c>
      <c r="J237" s="114">
        <v>3.8100000000000002E-2</v>
      </c>
      <c r="K237" s="114" t="s">
        <v>425</v>
      </c>
      <c r="L237" s="114" t="b">
        <v>0</v>
      </c>
      <c r="M237" s="145" t="s">
        <v>582</v>
      </c>
      <c r="N237" s="145">
        <v>54000</v>
      </c>
      <c r="O237" s="190">
        <v>0</v>
      </c>
      <c r="P237" s="190">
        <v>0</v>
      </c>
      <c r="Q237" s="190" t="s">
        <v>582</v>
      </c>
      <c r="R237" s="190" t="s">
        <v>582</v>
      </c>
      <c r="S237" s="190" t="s">
        <v>582</v>
      </c>
      <c r="T237" s="190" t="s">
        <v>582</v>
      </c>
      <c r="U237" s="114" t="b">
        <v>0</v>
      </c>
    </row>
    <row r="238" spans="1:21" x14ac:dyDescent="0.2">
      <c r="A238" s="114" t="s">
        <v>25</v>
      </c>
      <c r="B238" s="114" t="s">
        <v>310</v>
      </c>
      <c r="C238" s="114" t="s">
        <v>1302</v>
      </c>
      <c r="D238" s="144">
        <v>45453</v>
      </c>
      <c r="E238" s="114" t="s">
        <v>312</v>
      </c>
      <c r="F238" s="114" t="s">
        <v>1280</v>
      </c>
      <c r="G238" s="114" t="s">
        <v>223</v>
      </c>
      <c r="H238" s="114" t="s">
        <v>87</v>
      </c>
      <c r="I238" s="114" t="s">
        <v>368</v>
      </c>
      <c r="J238" s="114">
        <v>3.8100000000000002E-2</v>
      </c>
      <c r="K238" s="114" t="s">
        <v>425</v>
      </c>
      <c r="L238" s="114" t="b">
        <v>0</v>
      </c>
      <c r="M238" s="145" t="s">
        <v>582</v>
      </c>
      <c r="N238" s="145">
        <v>130000</v>
      </c>
      <c r="O238" s="190">
        <v>0</v>
      </c>
      <c r="P238" s="190">
        <v>0</v>
      </c>
      <c r="Q238" s="190" t="s">
        <v>582</v>
      </c>
      <c r="R238" s="190" t="s">
        <v>582</v>
      </c>
      <c r="S238" s="190" t="s">
        <v>582</v>
      </c>
      <c r="T238" s="190" t="s">
        <v>582</v>
      </c>
      <c r="U238" s="114" t="b">
        <v>0</v>
      </c>
    </row>
    <row r="239" spans="1:21" x14ac:dyDescent="0.2">
      <c r="A239" s="114" t="s">
        <v>25</v>
      </c>
      <c r="B239" s="114" t="s">
        <v>310</v>
      </c>
      <c r="C239" s="114" t="s">
        <v>1302</v>
      </c>
      <c r="D239" s="144">
        <v>45453</v>
      </c>
      <c r="E239" s="114" t="s">
        <v>312</v>
      </c>
      <c r="F239" s="114" t="s">
        <v>1280</v>
      </c>
      <c r="G239" s="114" t="s">
        <v>231</v>
      </c>
      <c r="H239" s="114" t="s">
        <v>56</v>
      </c>
      <c r="I239" s="114" t="s">
        <v>368</v>
      </c>
      <c r="J239" s="114">
        <v>3.8100000000000002E-2</v>
      </c>
      <c r="K239" s="114" t="s">
        <v>425</v>
      </c>
      <c r="L239" s="114" t="b">
        <v>0</v>
      </c>
      <c r="M239" s="145">
        <v>280</v>
      </c>
      <c r="N239" s="145" t="s">
        <v>582</v>
      </c>
      <c r="O239" s="190" t="s">
        <v>582</v>
      </c>
      <c r="P239" s="190" t="s">
        <v>582</v>
      </c>
      <c r="Q239" s="190" t="s">
        <v>582</v>
      </c>
      <c r="R239" s="190" t="s">
        <v>582</v>
      </c>
      <c r="S239" s="190" t="s">
        <v>582</v>
      </c>
      <c r="T239" s="190" t="s">
        <v>582</v>
      </c>
      <c r="U239" s="114" t="b">
        <v>0</v>
      </c>
    </row>
    <row r="240" spans="1:21" x14ac:dyDescent="0.2">
      <c r="A240" s="114" t="s">
        <v>25</v>
      </c>
      <c r="B240" s="114" t="s">
        <v>310</v>
      </c>
      <c r="C240" s="114" t="s">
        <v>1302</v>
      </c>
      <c r="D240" s="144">
        <v>45453</v>
      </c>
      <c r="E240" s="114" t="s">
        <v>312</v>
      </c>
      <c r="F240" s="114" t="s">
        <v>1280</v>
      </c>
      <c r="G240" s="114" t="s">
        <v>234</v>
      </c>
      <c r="H240" s="114" t="s">
        <v>205</v>
      </c>
      <c r="I240" s="114" t="s">
        <v>368</v>
      </c>
      <c r="J240" s="114">
        <v>3.8100000000000002E-2</v>
      </c>
      <c r="K240" s="114" t="s">
        <v>425</v>
      </c>
      <c r="L240" s="114" t="b">
        <v>0</v>
      </c>
      <c r="M240" s="145">
        <v>0</v>
      </c>
      <c r="N240" s="145">
        <v>0</v>
      </c>
      <c r="O240" s="190" t="s">
        <v>582</v>
      </c>
      <c r="P240" s="190" t="s">
        <v>582</v>
      </c>
      <c r="Q240" s="190" t="s">
        <v>582</v>
      </c>
      <c r="R240" s="190" t="s">
        <v>582</v>
      </c>
      <c r="S240" s="190" t="s">
        <v>582</v>
      </c>
      <c r="T240" s="190" t="s">
        <v>582</v>
      </c>
      <c r="U240" s="114" t="b">
        <v>0</v>
      </c>
    </row>
    <row r="241" spans="1:21" x14ac:dyDescent="0.2">
      <c r="A241" s="114" t="s">
        <v>25</v>
      </c>
      <c r="B241" s="114" t="s">
        <v>310</v>
      </c>
      <c r="C241" s="114" t="s">
        <v>1302</v>
      </c>
      <c r="D241" s="144">
        <v>45453</v>
      </c>
      <c r="E241" s="114" t="s">
        <v>312</v>
      </c>
      <c r="F241" s="114" t="s">
        <v>1280</v>
      </c>
      <c r="G241" s="114" t="s">
        <v>238</v>
      </c>
      <c r="H241" s="114" t="s">
        <v>205</v>
      </c>
      <c r="I241" s="114" t="s">
        <v>368</v>
      </c>
      <c r="J241" s="114">
        <v>3.8100000000000002E-2</v>
      </c>
      <c r="K241" s="114" t="s">
        <v>425</v>
      </c>
      <c r="L241" s="114" t="b">
        <v>0</v>
      </c>
      <c r="M241" s="145">
        <v>0</v>
      </c>
      <c r="N241" s="145" t="s">
        <v>582</v>
      </c>
      <c r="O241" s="190" t="s">
        <v>582</v>
      </c>
      <c r="P241" s="190" t="s">
        <v>582</v>
      </c>
      <c r="Q241" s="190" t="s">
        <v>582</v>
      </c>
      <c r="R241" s="190" t="s">
        <v>582</v>
      </c>
      <c r="S241" s="190" t="s">
        <v>582</v>
      </c>
      <c r="T241" s="190" t="s">
        <v>582</v>
      </c>
      <c r="U241" s="114" t="b">
        <v>0</v>
      </c>
    </row>
    <row r="242" spans="1:21" x14ac:dyDescent="0.2">
      <c r="A242" s="114" t="s">
        <v>25</v>
      </c>
      <c r="B242" s="114" t="s">
        <v>310</v>
      </c>
      <c r="C242" s="114" t="s">
        <v>1302</v>
      </c>
      <c r="D242" s="144">
        <v>45453</v>
      </c>
      <c r="E242" s="114" t="s">
        <v>312</v>
      </c>
      <c r="F242" s="114" t="s">
        <v>1280</v>
      </c>
      <c r="G242" s="114" t="s">
        <v>242</v>
      </c>
      <c r="H242" s="114" t="s">
        <v>205</v>
      </c>
      <c r="I242" s="114" t="s">
        <v>368</v>
      </c>
      <c r="J242" s="114">
        <v>3.8100000000000002E-2</v>
      </c>
      <c r="K242" s="114" t="s">
        <v>425</v>
      </c>
      <c r="L242" s="114" t="b">
        <v>0</v>
      </c>
      <c r="M242" s="145">
        <v>0</v>
      </c>
      <c r="N242" s="145" t="s">
        <v>582</v>
      </c>
      <c r="O242" s="190" t="s">
        <v>582</v>
      </c>
      <c r="P242" s="190" t="s">
        <v>582</v>
      </c>
      <c r="Q242" s="190" t="s">
        <v>582</v>
      </c>
      <c r="R242" s="190" t="s">
        <v>582</v>
      </c>
      <c r="S242" s="190" t="s">
        <v>582</v>
      </c>
      <c r="T242" s="190" t="s">
        <v>582</v>
      </c>
      <c r="U242" s="114" t="b">
        <v>0</v>
      </c>
    </row>
    <row r="243" spans="1:21" x14ac:dyDescent="0.2">
      <c r="A243" s="114" t="s">
        <v>25</v>
      </c>
      <c r="B243" s="114" t="s">
        <v>310</v>
      </c>
      <c r="C243" s="114" t="s">
        <v>1302</v>
      </c>
      <c r="D243" s="144">
        <v>45453</v>
      </c>
      <c r="E243" s="114" t="s">
        <v>312</v>
      </c>
      <c r="F243" s="114" t="s">
        <v>1280</v>
      </c>
      <c r="G243" s="114" t="s">
        <v>8</v>
      </c>
      <c r="H243" s="114" t="s">
        <v>205</v>
      </c>
      <c r="I243" s="114" t="s">
        <v>368</v>
      </c>
      <c r="J243" s="114">
        <v>3.8100000000000002E-2</v>
      </c>
      <c r="K243" s="114" t="s">
        <v>425</v>
      </c>
      <c r="L243" s="114" t="b">
        <v>0</v>
      </c>
      <c r="M243" s="145">
        <v>0</v>
      </c>
      <c r="N243" s="145" t="s">
        <v>582</v>
      </c>
      <c r="O243" s="190" t="s">
        <v>582</v>
      </c>
      <c r="P243" s="190" t="s">
        <v>582</v>
      </c>
      <c r="Q243" s="190" t="s">
        <v>582</v>
      </c>
      <c r="R243" s="190" t="s">
        <v>582</v>
      </c>
      <c r="S243" s="190" t="s">
        <v>582</v>
      </c>
      <c r="T243" s="190" t="s">
        <v>582</v>
      </c>
      <c r="U243" s="114" t="b">
        <v>0</v>
      </c>
    </row>
    <row r="244" spans="1:21" x14ac:dyDescent="0.2">
      <c r="A244" s="114" t="s">
        <v>25</v>
      </c>
      <c r="B244" s="114" t="s">
        <v>310</v>
      </c>
      <c r="C244" s="114" t="s">
        <v>1302</v>
      </c>
      <c r="D244" s="144">
        <v>45453</v>
      </c>
      <c r="E244" s="114" t="s">
        <v>312</v>
      </c>
      <c r="F244" s="114" t="s">
        <v>1280</v>
      </c>
      <c r="G244" s="114" t="s">
        <v>249</v>
      </c>
      <c r="H244" s="114" t="s">
        <v>205</v>
      </c>
      <c r="I244" s="114" t="s">
        <v>368</v>
      </c>
      <c r="J244" s="114">
        <v>3.8100000000000002E-2</v>
      </c>
      <c r="K244" s="114" t="s">
        <v>425</v>
      </c>
      <c r="L244" s="114" t="b">
        <v>0</v>
      </c>
      <c r="M244" s="145">
        <v>0</v>
      </c>
      <c r="N244" s="145" t="s">
        <v>582</v>
      </c>
      <c r="O244" s="190" t="s">
        <v>582</v>
      </c>
      <c r="P244" s="190" t="s">
        <v>582</v>
      </c>
      <c r="Q244" s="190" t="s">
        <v>582</v>
      </c>
      <c r="R244" s="190" t="s">
        <v>582</v>
      </c>
      <c r="S244" s="190" t="s">
        <v>582</v>
      </c>
      <c r="T244" s="190" t="s">
        <v>582</v>
      </c>
      <c r="U244" s="114" t="b">
        <v>0</v>
      </c>
    </row>
    <row r="245" spans="1:21" x14ac:dyDescent="0.2">
      <c r="A245" s="114" t="s">
        <v>25</v>
      </c>
      <c r="B245" s="114" t="s">
        <v>310</v>
      </c>
      <c r="C245" s="114" t="s">
        <v>1302</v>
      </c>
      <c r="D245" s="144">
        <v>45453</v>
      </c>
      <c r="E245" s="114" t="s">
        <v>312</v>
      </c>
      <c r="F245" s="114" t="s">
        <v>1280</v>
      </c>
      <c r="G245" s="114" t="s">
        <v>10</v>
      </c>
      <c r="H245" s="114" t="s">
        <v>208</v>
      </c>
      <c r="I245" s="114" t="s">
        <v>368</v>
      </c>
      <c r="J245" s="114">
        <v>3.8100000000000002E-2</v>
      </c>
      <c r="K245" s="114" t="s">
        <v>425</v>
      </c>
      <c r="L245" s="114" t="b">
        <v>0</v>
      </c>
      <c r="M245" s="145" t="s">
        <v>582</v>
      </c>
      <c r="N245" s="145">
        <v>0</v>
      </c>
      <c r="O245" s="190">
        <v>0</v>
      </c>
      <c r="P245" s="190">
        <v>0</v>
      </c>
      <c r="Q245" s="190" t="s">
        <v>582</v>
      </c>
      <c r="R245" s="190" t="s">
        <v>582</v>
      </c>
      <c r="S245" s="190" t="s">
        <v>582</v>
      </c>
      <c r="T245" s="190" t="s">
        <v>582</v>
      </c>
      <c r="U245" s="114" t="b">
        <v>0</v>
      </c>
    </row>
    <row r="246" spans="1:21" x14ac:dyDescent="0.2">
      <c r="A246" s="114" t="s">
        <v>25</v>
      </c>
      <c r="B246" s="114" t="s">
        <v>310</v>
      </c>
      <c r="C246" s="114" t="s">
        <v>1302</v>
      </c>
      <c r="D246" s="144">
        <v>45453</v>
      </c>
      <c r="E246" s="114" t="s">
        <v>312</v>
      </c>
      <c r="F246" s="114" t="s">
        <v>1280</v>
      </c>
      <c r="G246" s="114" t="s">
        <v>12</v>
      </c>
      <c r="H246" s="114" t="s">
        <v>87</v>
      </c>
      <c r="I246" s="114" t="s">
        <v>368</v>
      </c>
      <c r="J246" s="114">
        <v>3.8100000000000002E-2</v>
      </c>
      <c r="K246" s="114" t="s">
        <v>425</v>
      </c>
      <c r="L246" s="114" t="b">
        <v>0</v>
      </c>
      <c r="M246" s="145" t="s">
        <v>582</v>
      </c>
      <c r="N246" s="145">
        <v>26000</v>
      </c>
      <c r="O246" s="190">
        <v>0</v>
      </c>
      <c r="P246" s="190">
        <v>0</v>
      </c>
      <c r="Q246" s="190" t="s">
        <v>582</v>
      </c>
      <c r="R246" s="190" t="s">
        <v>582</v>
      </c>
      <c r="S246" s="190" t="s">
        <v>582</v>
      </c>
      <c r="T246" s="190" t="s">
        <v>582</v>
      </c>
      <c r="U246" s="114" t="b">
        <v>0</v>
      </c>
    </row>
    <row r="247" spans="1:21" x14ac:dyDescent="0.2">
      <c r="A247" s="114" t="s">
        <v>25</v>
      </c>
      <c r="B247" s="114" t="s">
        <v>310</v>
      </c>
      <c r="C247" s="114" t="s">
        <v>1302</v>
      </c>
      <c r="D247" s="144">
        <v>45453</v>
      </c>
      <c r="E247" s="114" t="s">
        <v>312</v>
      </c>
      <c r="F247" s="114" t="s">
        <v>1280</v>
      </c>
      <c r="G247" s="114" t="s">
        <v>256</v>
      </c>
      <c r="H247" s="114" t="s">
        <v>205</v>
      </c>
      <c r="I247" s="114" t="s">
        <v>368</v>
      </c>
      <c r="J247" s="114">
        <v>3.8100000000000002E-2</v>
      </c>
      <c r="K247" s="114" t="s">
        <v>425</v>
      </c>
      <c r="L247" s="114" t="b">
        <v>0</v>
      </c>
      <c r="M247" s="145">
        <v>0</v>
      </c>
      <c r="N247" s="145" t="s">
        <v>582</v>
      </c>
      <c r="O247" s="190" t="s">
        <v>582</v>
      </c>
      <c r="P247" s="190" t="s">
        <v>582</v>
      </c>
      <c r="Q247" s="190" t="s">
        <v>582</v>
      </c>
      <c r="R247" s="190" t="s">
        <v>582</v>
      </c>
      <c r="S247" s="190" t="s">
        <v>582</v>
      </c>
      <c r="T247" s="190" t="s">
        <v>582</v>
      </c>
      <c r="U247" s="114" t="b">
        <v>0</v>
      </c>
    </row>
    <row r="248" spans="1:21" x14ac:dyDescent="0.2">
      <c r="A248" s="114" t="s">
        <v>25</v>
      </c>
      <c r="B248" s="114" t="s">
        <v>310</v>
      </c>
      <c r="C248" s="114" t="s">
        <v>1302</v>
      </c>
      <c r="D248" s="144">
        <v>45453</v>
      </c>
      <c r="E248" s="114" t="s">
        <v>312</v>
      </c>
      <c r="F248" s="114" t="s">
        <v>1280</v>
      </c>
      <c r="G248" s="114" t="s">
        <v>13</v>
      </c>
      <c r="H248" s="114" t="s">
        <v>87</v>
      </c>
      <c r="I248" s="114" t="s">
        <v>368</v>
      </c>
      <c r="J248" s="114">
        <v>3.8100000000000002E-2</v>
      </c>
      <c r="K248" s="114" t="s">
        <v>425</v>
      </c>
      <c r="L248" s="114" t="b">
        <v>0</v>
      </c>
      <c r="M248" s="145" t="s">
        <v>582</v>
      </c>
      <c r="N248" s="145">
        <v>6300</v>
      </c>
      <c r="O248" s="190">
        <v>0</v>
      </c>
      <c r="P248" s="190">
        <v>0</v>
      </c>
      <c r="Q248" s="190" t="s">
        <v>582</v>
      </c>
      <c r="R248" s="190" t="s">
        <v>582</v>
      </c>
      <c r="S248" s="190" t="s">
        <v>582</v>
      </c>
      <c r="T248" s="190" t="s">
        <v>582</v>
      </c>
      <c r="U248" s="114" t="b">
        <v>0</v>
      </c>
    </row>
    <row r="249" spans="1:21" x14ac:dyDescent="0.2">
      <c r="A249" s="114" t="s">
        <v>25</v>
      </c>
      <c r="B249" s="114" t="s">
        <v>310</v>
      </c>
      <c r="C249" s="114" t="s">
        <v>1302</v>
      </c>
      <c r="D249" s="144">
        <v>45453</v>
      </c>
      <c r="E249" s="114" t="s">
        <v>312</v>
      </c>
      <c r="F249" s="114" t="s">
        <v>1280</v>
      </c>
      <c r="G249" s="114" t="s">
        <v>260</v>
      </c>
      <c r="H249" s="114" t="s">
        <v>87</v>
      </c>
      <c r="I249" s="114" t="s">
        <v>296</v>
      </c>
      <c r="J249" s="114">
        <v>1</v>
      </c>
      <c r="K249" s="114" t="s">
        <v>425</v>
      </c>
      <c r="L249" s="114" t="b">
        <v>0</v>
      </c>
      <c r="M249" s="145" t="s">
        <v>582</v>
      </c>
      <c r="N249" s="145">
        <v>170000</v>
      </c>
      <c r="O249" s="190">
        <v>0</v>
      </c>
      <c r="P249" s="190">
        <v>84000</v>
      </c>
      <c r="Q249" s="190" t="s">
        <v>582</v>
      </c>
      <c r="R249" s="190" t="s">
        <v>582</v>
      </c>
      <c r="S249" s="190" t="s">
        <v>582</v>
      </c>
      <c r="T249" s="190" t="s">
        <v>582</v>
      </c>
      <c r="U249" s="114" t="b">
        <v>0</v>
      </c>
    </row>
    <row r="250" spans="1:21" x14ac:dyDescent="0.2">
      <c r="A250" s="114" t="s">
        <v>25</v>
      </c>
      <c r="B250" s="114" t="s">
        <v>310</v>
      </c>
      <c r="C250" s="114" t="s">
        <v>1302</v>
      </c>
      <c r="D250" s="144">
        <v>45453</v>
      </c>
      <c r="E250" s="114" t="s">
        <v>312</v>
      </c>
      <c r="F250" s="114" t="s">
        <v>1280</v>
      </c>
      <c r="G250" s="114" t="s">
        <v>265</v>
      </c>
      <c r="H250" s="114" t="s">
        <v>87</v>
      </c>
      <c r="I250" s="114">
        <v>272</v>
      </c>
      <c r="J250" s="114">
        <v>272</v>
      </c>
      <c r="K250" s="114" t="s">
        <v>425</v>
      </c>
      <c r="L250" s="114" t="b">
        <v>1</v>
      </c>
      <c r="M250" s="145" t="s">
        <v>582</v>
      </c>
      <c r="N250" s="145" t="s">
        <v>582</v>
      </c>
      <c r="P250" s="205">
        <v>520</v>
      </c>
      <c r="Q250" s="190" t="s">
        <v>582</v>
      </c>
      <c r="R250" s="190" t="s">
        <v>582</v>
      </c>
      <c r="S250" s="190" t="s">
        <v>582</v>
      </c>
      <c r="T250" s="190">
        <v>0.52307692307692311</v>
      </c>
      <c r="U250" s="114" t="b">
        <v>1</v>
      </c>
    </row>
    <row r="251" spans="1:21" x14ac:dyDescent="0.2">
      <c r="A251" s="114" t="s">
        <v>25</v>
      </c>
      <c r="B251" s="114" t="s">
        <v>310</v>
      </c>
      <c r="C251" s="114" t="s">
        <v>1302</v>
      </c>
      <c r="D251" s="144">
        <v>45453</v>
      </c>
      <c r="E251" s="114" t="s">
        <v>312</v>
      </c>
      <c r="F251" s="114" t="s">
        <v>1280</v>
      </c>
      <c r="G251" s="114" t="s">
        <v>270</v>
      </c>
      <c r="H251" s="114" t="s">
        <v>87</v>
      </c>
      <c r="I251" s="114">
        <v>1930</v>
      </c>
      <c r="J251" s="114">
        <v>1930</v>
      </c>
      <c r="K251" s="114" t="s">
        <v>425</v>
      </c>
      <c r="L251" s="114" t="b">
        <v>1</v>
      </c>
      <c r="M251" s="145" t="s">
        <v>582</v>
      </c>
      <c r="N251" s="145" t="s">
        <v>582</v>
      </c>
      <c r="P251" s="205">
        <v>1700</v>
      </c>
      <c r="Q251" s="190" t="s">
        <v>582</v>
      </c>
      <c r="R251" s="190" t="s">
        <v>582</v>
      </c>
      <c r="S251" s="190" t="s">
        <v>582</v>
      </c>
      <c r="T251" s="190">
        <v>1.1352941176470588</v>
      </c>
      <c r="U251" s="114" t="b">
        <v>1</v>
      </c>
    </row>
    <row r="252" spans="1:21" x14ac:dyDescent="0.2">
      <c r="A252" s="114" t="s">
        <v>25</v>
      </c>
      <c r="B252" s="114" t="s">
        <v>310</v>
      </c>
      <c r="C252" s="114" t="s">
        <v>1302</v>
      </c>
      <c r="D252" s="144">
        <v>45453</v>
      </c>
      <c r="E252" s="114" t="s">
        <v>312</v>
      </c>
      <c r="F252" s="114" t="s">
        <v>1280</v>
      </c>
      <c r="G252" s="114" t="s">
        <v>279</v>
      </c>
      <c r="H252" s="114" t="s">
        <v>208</v>
      </c>
      <c r="I252" s="114" t="s">
        <v>388</v>
      </c>
      <c r="J252" s="114">
        <v>152</v>
      </c>
      <c r="K252" s="114" t="s">
        <v>425</v>
      </c>
      <c r="L252" s="114" t="b">
        <v>0</v>
      </c>
      <c r="M252" s="145" t="s">
        <v>582</v>
      </c>
      <c r="N252" s="145" t="s">
        <v>582</v>
      </c>
      <c r="P252" s="205">
        <v>1700</v>
      </c>
      <c r="Q252" s="190" t="s">
        <v>582</v>
      </c>
      <c r="R252" s="190" t="s">
        <v>582</v>
      </c>
      <c r="S252" s="190" t="s">
        <v>582</v>
      </c>
      <c r="T252" s="190" t="s">
        <v>582</v>
      </c>
      <c r="U252" s="114" t="b">
        <v>0</v>
      </c>
    </row>
    <row r="253" spans="1:21" x14ac:dyDescent="0.2">
      <c r="A253" s="114" t="s">
        <v>26</v>
      </c>
      <c r="B253" s="114" t="s">
        <v>311</v>
      </c>
      <c r="C253" s="114" t="s">
        <v>1302</v>
      </c>
      <c r="D253" s="144">
        <v>45453</v>
      </c>
      <c r="E253" s="114" t="s">
        <v>312</v>
      </c>
      <c r="F253" s="114" t="s">
        <v>1280</v>
      </c>
      <c r="G253" s="114" t="s">
        <v>55</v>
      </c>
      <c r="H253" s="114" t="s">
        <v>56</v>
      </c>
      <c r="I253" s="114" t="s">
        <v>316</v>
      </c>
      <c r="J253" s="114">
        <v>2</v>
      </c>
      <c r="K253" s="114" t="s">
        <v>425</v>
      </c>
      <c r="L253" s="114" t="b">
        <v>0</v>
      </c>
      <c r="M253" s="145">
        <v>250</v>
      </c>
      <c r="N253" s="145">
        <v>490</v>
      </c>
      <c r="O253" s="190">
        <v>58</v>
      </c>
      <c r="P253" s="190">
        <v>2800</v>
      </c>
      <c r="Q253" s="190" t="s">
        <v>582</v>
      </c>
      <c r="R253" s="190" t="s">
        <v>582</v>
      </c>
      <c r="S253" s="190" t="s">
        <v>582</v>
      </c>
      <c r="T253" s="190" t="s">
        <v>582</v>
      </c>
      <c r="U253" s="114" t="b">
        <v>0</v>
      </c>
    </row>
    <row r="254" spans="1:21" x14ac:dyDescent="0.2">
      <c r="A254" s="114" t="s">
        <v>26</v>
      </c>
      <c r="B254" s="114" t="s">
        <v>311</v>
      </c>
      <c r="C254" s="114" t="s">
        <v>1302</v>
      </c>
      <c r="D254" s="144">
        <v>45453</v>
      </c>
      <c r="E254" s="114" t="s">
        <v>312</v>
      </c>
      <c r="F254" s="114" t="s">
        <v>1280</v>
      </c>
      <c r="G254" s="114" t="s">
        <v>0</v>
      </c>
      <c r="H254" s="114" t="s">
        <v>56</v>
      </c>
      <c r="I254" s="114" t="s">
        <v>318</v>
      </c>
      <c r="J254" s="114">
        <v>0.2</v>
      </c>
      <c r="K254" s="114" t="s">
        <v>425</v>
      </c>
      <c r="L254" s="114" t="b">
        <v>0</v>
      </c>
      <c r="M254" s="145">
        <v>1800</v>
      </c>
      <c r="N254" s="145">
        <v>5800</v>
      </c>
      <c r="O254" s="190">
        <v>12</v>
      </c>
      <c r="P254" s="190">
        <v>1000</v>
      </c>
      <c r="Q254" s="190" t="s">
        <v>582</v>
      </c>
      <c r="R254" s="190" t="s">
        <v>582</v>
      </c>
      <c r="S254" s="190" t="s">
        <v>582</v>
      </c>
      <c r="T254" s="190" t="s">
        <v>582</v>
      </c>
      <c r="U254" s="114" t="b">
        <v>0</v>
      </c>
    </row>
    <row r="255" spans="1:21" x14ac:dyDescent="0.2">
      <c r="A255" s="114" t="s">
        <v>26</v>
      </c>
      <c r="B255" s="114" t="s">
        <v>311</v>
      </c>
      <c r="C255" s="114" t="s">
        <v>1302</v>
      </c>
      <c r="D255" s="144">
        <v>45453</v>
      </c>
      <c r="E255" s="114" t="s">
        <v>312</v>
      </c>
      <c r="F255" s="114" t="s">
        <v>1280</v>
      </c>
      <c r="G255" s="114" t="s">
        <v>72</v>
      </c>
      <c r="H255" s="114" t="s">
        <v>56</v>
      </c>
      <c r="I255" s="114" t="s">
        <v>296</v>
      </c>
      <c r="J255" s="114">
        <v>1</v>
      </c>
      <c r="K255" s="114" t="s">
        <v>425</v>
      </c>
      <c r="L255" s="114" t="b">
        <v>0</v>
      </c>
      <c r="M255" s="145">
        <v>450</v>
      </c>
      <c r="N255" s="145">
        <v>320000</v>
      </c>
      <c r="O255" s="190">
        <v>6.9</v>
      </c>
      <c r="P255" s="190">
        <v>0</v>
      </c>
      <c r="Q255" s="190" t="s">
        <v>582</v>
      </c>
      <c r="R255" s="190" t="s">
        <v>582</v>
      </c>
      <c r="S255" s="190" t="s">
        <v>582</v>
      </c>
      <c r="T255" s="190" t="s">
        <v>582</v>
      </c>
      <c r="U255" s="114" t="b">
        <v>0</v>
      </c>
    </row>
    <row r="256" spans="1:21" x14ac:dyDescent="0.2">
      <c r="A256" s="114" t="s">
        <v>26</v>
      </c>
      <c r="B256" s="114" t="s">
        <v>311</v>
      </c>
      <c r="C256" s="114" t="s">
        <v>1302</v>
      </c>
      <c r="D256" s="144">
        <v>45453</v>
      </c>
      <c r="E256" s="114" t="s">
        <v>312</v>
      </c>
      <c r="F256" s="114" t="s">
        <v>1280</v>
      </c>
      <c r="G256" s="114" t="s">
        <v>82</v>
      </c>
      <c r="H256" s="114" t="s">
        <v>56</v>
      </c>
      <c r="I256" s="114" t="s">
        <v>296</v>
      </c>
      <c r="J256" s="114">
        <v>1</v>
      </c>
      <c r="K256" s="114" t="s">
        <v>425</v>
      </c>
      <c r="L256" s="114" t="b">
        <v>0</v>
      </c>
      <c r="M256" s="145">
        <v>14000</v>
      </c>
      <c r="N256" s="145">
        <v>370000</v>
      </c>
      <c r="O256" s="190">
        <v>1100</v>
      </c>
      <c r="P256" s="190">
        <v>0</v>
      </c>
      <c r="Q256" s="190" t="s">
        <v>582</v>
      </c>
      <c r="R256" s="190" t="s">
        <v>582</v>
      </c>
      <c r="S256" s="190" t="s">
        <v>582</v>
      </c>
      <c r="T256" s="190" t="s">
        <v>582</v>
      </c>
      <c r="U256" s="114" t="b">
        <v>0</v>
      </c>
    </row>
    <row r="257" spans="1:21" x14ac:dyDescent="0.2">
      <c r="A257" s="114" t="s">
        <v>26</v>
      </c>
      <c r="B257" s="114" t="s">
        <v>311</v>
      </c>
      <c r="C257" s="114" t="s">
        <v>1302</v>
      </c>
      <c r="D257" s="144">
        <v>45453</v>
      </c>
      <c r="E257" s="114" t="s">
        <v>312</v>
      </c>
      <c r="F257" s="114" t="s">
        <v>1280</v>
      </c>
      <c r="G257" s="114" t="s">
        <v>86</v>
      </c>
      <c r="H257" s="114" t="s">
        <v>87</v>
      </c>
      <c r="I257" s="114" t="s">
        <v>321</v>
      </c>
      <c r="J257" s="114">
        <v>5</v>
      </c>
      <c r="K257" s="114" t="s">
        <v>425</v>
      </c>
      <c r="L257" s="114" t="b">
        <v>0</v>
      </c>
      <c r="M257" s="145" t="s">
        <v>582</v>
      </c>
      <c r="N257" s="145">
        <v>1200</v>
      </c>
      <c r="O257" s="190">
        <v>0</v>
      </c>
      <c r="P257" s="190">
        <v>110</v>
      </c>
      <c r="Q257" s="190" t="s">
        <v>582</v>
      </c>
      <c r="R257" s="190" t="s">
        <v>582</v>
      </c>
      <c r="S257" s="190" t="s">
        <v>582</v>
      </c>
      <c r="T257" s="190" t="s">
        <v>582</v>
      </c>
      <c r="U257" s="114" t="b">
        <v>0</v>
      </c>
    </row>
    <row r="258" spans="1:21" x14ac:dyDescent="0.2">
      <c r="A258" s="114" t="s">
        <v>26</v>
      </c>
      <c r="B258" s="114" t="s">
        <v>311</v>
      </c>
      <c r="C258" s="114" t="s">
        <v>1302</v>
      </c>
      <c r="D258" s="144">
        <v>45453</v>
      </c>
      <c r="E258" s="114" t="s">
        <v>312</v>
      </c>
      <c r="F258" s="114" t="s">
        <v>1280</v>
      </c>
      <c r="G258" s="114" t="s">
        <v>97</v>
      </c>
      <c r="H258" s="114" t="s">
        <v>56</v>
      </c>
      <c r="I258" s="114" t="s">
        <v>296</v>
      </c>
      <c r="J258" s="114">
        <v>1</v>
      </c>
      <c r="K258" s="114" t="s">
        <v>425</v>
      </c>
      <c r="L258" s="114" t="b">
        <v>0</v>
      </c>
      <c r="M258" s="145">
        <v>1800</v>
      </c>
      <c r="N258" s="145">
        <v>11000</v>
      </c>
      <c r="O258" s="190">
        <v>3.1</v>
      </c>
      <c r="P258" s="190">
        <v>670</v>
      </c>
      <c r="Q258" s="190" t="s">
        <v>582</v>
      </c>
      <c r="R258" s="190" t="s">
        <v>582</v>
      </c>
      <c r="S258" s="190" t="s">
        <v>582</v>
      </c>
      <c r="T258" s="190" t="s">
        <v>582</v>
      </c>
      <c r="U258" s="114" t="b">
        <v>0</v>
      </c>
    </row>
    <row r="259" spans="1:21" x14ac:dyDescent="0.2">
      <c r="A259" s="114" t="s">
        <v>26</v>
      </c>
      <c r="B259" s="114" t="s">
        <v>311</v>
      </c>
      <c r="C259" s="114" t="s">
        <v>1302</v>
      </c>
      <c r="D259" s="144">
        <v>45453</v>
      </c>
      <c r="E259" s="114" t="s">
        <v>312</v>
      </c>
      <c r="F259" s="114" t="s">
        <v>1280</v>
      </c>
      <c r="G259" s="114" t="s">
        <v>101</v>
      </c>
      <c r="H259" s="114" t="s">
        <v>87</v>
      </c>
      <c r="I259" s="114" t="s">
        <v>325</v>
      </c>
      <c r="J259" s="114">
        <v>0.5</v>
      </c>
      <c r="K259" s="114" t="s">
        <v>425</v>
      </c>
      <c r="L259" s="114" t="b">
        <v>0</v>
      </c>
      <c r="M259" s="145" t="s">
        <v>582</v>
      </c>
      <c r="N259" s="145">
        <v>10000</v>
      </c>
      <c r="O259" s="190">
        <v>0</v>
      </c>
      <c r="P259" s="190">
        <v>3400</v>
      </c>
      <c r="Q259" s="190" t="s">
        <v>582</v>
      </c>
      <c r="R259" s="190" t="s">
        <v>582</v>
      </c>
      <c r="S259" s="190" t="s">
        <v>582</v>
      </c>
      <c r="T259" s="190" t="s">
        <v>582</v>
      </c>
      <c r="U259" s="114" t="b">
        <v>0</v>
      </c>
    </row>
    <row r="260" spans="1:21" x14ac:dyDescent="0.2">
      <c r="A260" s="114" t="s">
        <v>26</v>
      </c>
      <c r="B260" s="114" t="s">
        <v>311</v>
      </c>
      <c r="C260" s="114" t="s">
        <v>1302</v>
      </c>
      <c r="D260" s="144">
        <v>45453</v>
      </c>
      <c r="E260" s="114" t="s">
        <v>312</v>
      </c>
      <c r="F260" s="114" t="s">
        <v>1280</v>
      </c>
      <c r="G260" s="114" t="s">
        <v>110</v>
      </c>
      <c r="H260" s="114" t="s">
        <v>56</v>
      </c>
      <c r="I260" s="114" t="s">
        <v>296</v>
      </c>
      <c r="J260" s="114">
        <v>1</v>
      </c>
      <c r="K260" s="114" t="s">
        <v>425</v>
      </c>
      <c r="L260" s="114" t="b">
        <v>0</v>
      </c>
      <c r="M260" s="145">
        <v>600</v>
      </c>
      <c r="N260" s="145">
        <v>340000</v>
      </c>
      <c r="O260" s="190">
        <v>0</v>
      </c>
      <c r="P260" s="190">
        <v>0</v>
      </c>
      <c r="Q260" s="190" t="s">
        <v>582</v>
      </c>
      <c r="R260" s="190" t="s">
        <v>582</v>
      </c>
      <c r="S260" s="190" t="s">
        <v>582</v>
      </c>
      <c r="T260" s="190" t="s">
        <v>582</v>
      </c>
      <c r="U260" s="114" t="b">
        <v>0</v>
      </c>
    </row>
    <row r="261" spans="1:21" x14ac:dyDescent="0.2">
      <c r="A261" s="114" t="s">
        <v>26</v>
      </c>
      <c r="B261" s="114" t="s">
        <v>311</v>
      </c>
      <c r="C261" s="114" t="s">
        <v>1302</v>
      </c>
      <c r="D261" s="144">
        <v>45453</v>
      </c>
      <c r="E261" s="114" t="s">
        <v>312</v>
      </c>
      <c r="F261" s="114" t="s">
        <v>1280</v>
      </c>
      <c r="G261" s="114" t="s">
        <v>114</v>
      </c>
      <c r="H261" s="114" t="s">
        <v>87</v>
      </c>
      <c r="I261" s="114" t="s">
        <v>321</v>
      </c>
      <c r="J261" s="114">
        <v>5</v>
      </c>
      <c r="K261" s="114" t="s">
        <v>425</v>
      </c>
      <c r="L261" s="114" t="b">
        <v>0</v>
      </c>
      <c r="M261" s="145" t="s">
        <v>582</v>
      </c>
      <c r="N261" s="145">
        <v>2400000</v>
      </c>
      <c r="O261" s="190" t="s">
        <v>582</v>
      </c>
      <c r="P261" s="190" t="s">
        <v>582</v>
      </c>
      <c r="Q261" s="190" t="s">
        <v>582</v>
      </c>
      <c r="R261" s="190" t="s">
        <v>582</v>
      </c>
      <c r="S261" s="190" t="s">
        <v>582</v>
      </c>
      <c r="T261" s="190" t="s">
        <v>582</v>
      </c>
      <c r="U261" s="114" t="b">
        <v>0</v>
      </c>
    </row>
    <row r="262" spans="1:21" x14ac:dyDescent="0.2">
      <c r="A262" s="114" t="s">
        <v>26</v>
      </c>
      <c r="B262" s="114" t="s">
        <v>311</v>
      </c>
      <c r="C262" s="114" t="s">
        <v>1302</v>
      </c>
      <c r="D262" s="144">
        <v>45453</v>
      </c>
      <c r="E262" s="114" t="s">
        <v>312</v>
      </c>
      <c r="F262" s="114" t="s">
        <v>1280</v>
      </c>
      <c r="G262" s="114" t="s">
        <v>118</v>
      </c>
      <c r="H262" s="114" t="s">
        <v>56</v>
      </c>
      <c r="I262" s="114" t="s">
        <v>296</v>
      </c>
      <c r="J262" s="114">
        <v>1</v>
      </c>
      <c r="K262" s="114" t="s">
        <v>425</v>
      </c>
      <c r="L262" s="114" t="b">
        <v>0</v>
      </c>
      <c r="M262" s="145">
        <v>720</v>
      </c>
      <c r="N262" s="145">
        <v>20000</v>
      </c>
      <c r="O262" s="190">
        <v>5.9</v>
      </c>
      <c r="P262" s="190">
        <v>95</v>
      </c>
      <c r="Q262" s="190" t="s">
        <v>582</v>
      </c>
      <c r="R262" s="190" t="s">
        <v>582</v>
      </c>
      <c r="S262" s="190" t="s">
        <v>582</v>
      </c>
      <c r="T262" s="190" t="s">
        <v>582</v>
      </c>
      <c r="U262" s="114" t="b">
        <v>0</v>
      </c>
    </row>
    <row r="263" spans="1:21" x14ac:dyDescent="0.2">
      <c r="A263" s="114" t="s">
        <v>26</v>
      </c>
      <c r="B263" s="114" t="s">
        <v>311</v>
      </c>
      <c r="C263" s="114" t="s">
        <v>1302</v>
      </c>
      <c r="D263" s="144">
        <v>45453</v>
      </c>
      <c r="E263" s="114" t="s">
        <v>312</v>
      </c>
      <c r="F263" s="114" t="s">
        <v>1280</v>
      </c>
      <c r="G263" s="114" t="s">
        <v>121</v>
      </c>
      <c r="H263" s="114" t="s">
        <v>87</v>
      </c>
      <c r="I263" s="114" t="s">
        <v>321</v>
      </c>
      <c r="J263" s="114">
        <v>5</v>
      </c>
      <c r="K263" s="114" t="s">
        <v>425</v>
      </c>
      <c r="L263" s="114" t="b">
        <v>0</v>
      </c>
      <c r="M263" s="145" t="s">
        <v>582</v>
      </c>
      <c r="N263" s="145">
        <v>22000</v>
      </c>
      <c r="O263" s="190">
        <v>0</v>
      </c>
      <c r="P263" s="190">
        <v>1500</v>
      </c>
      <c r="Q263" s="190" t="s">
        <v>582</v>
      </c>
      <c r="R263" s="190" t="s">
        <v>582</v>
      </c>
      <c r="S263" s="190" t="s">
        <v>582</v>
      </c>
      <c r="T263" s="190" t="s">
        <v>582</v>
      </c>
      <c r="U263" s="114" t="b">
        <v>0</v>
      </c>
    </row>
    <row r="264" spans="1:21" x14ac:dyDescent="0.2">
      <c r="A264" s="114" t="s">
        <v>26</v>
      </c>
      <c r="B264" s="114" t="s">
        <v>311</v>
      </c>
      <c r="C264" s="114" t="s">
        <v>1302</v>
      </c>
      <c r="D264" s="144">
        <v>45453</v>
      </c>
      <c r="E264" s="114" t="s">
        <v>312</v>
      </c>
      <c r="F264" s="114" t="s">
        <v>1280</v>
      </c>
      <c r="G264" s="114" t="s">
        <v>2</v>
      </c>
      <c r="H264" s="114" t="s">
        <v>87</v>
      </c>
      <c r="I264" s="114" t="s">
        <v>325</v>
      </c>
      <c r="J264" s="114">
        <v>0.5</v>
      </c>
      <c r="K264" s="114" t="s">
        <v>425</v>
      </c>
      <c r="L264" s="114" t="b">
        <v>0</v>
      </c>
      <c r="M264" s="145" t="s">
        <v>582</v>
      </c>
      <c r="N264" s="145">
        <v>38000</v>
      </c>
      <c r="O264" s="190">
        <v>0</v>
      </c>
      <c r="P264" s="190">
        <v>25000</v>
      </c>
      <c r="Q264" s="190" t="s">
        <v>582</v>
      </c>
      <c r="R264" s="190" t="s">
        <v>582</v>
      </c>
      <c r="S264" s="190" t="s">
        <v>582</v>
      </c>
      <c r="T264" s="190" t="s">
        <v>582</v>
      </c>
      <c r="U264" s="114" t="b">
        <v>0</v>
      </c>
    </row>
    <row r="265" spans="1:21" x14ac:dyDescent="0.2">
      <c r="A265" s="114" t="s">
        <v>26</v>
      </c>
      <c r="B265" s="114" t="s">
        <v>311</v>
      </c>
      <c r="C265" s="114" t="s">
        <v>1302</v>
      </c>
      <c r="D265" s="144">
        <v>45453</v>
      </c>
      <c r="E265" s="114" t="s">
        <v>312</v>
      </c>
      <c r="F265" s="114" t="s">
        <v>1280</v>
      </c>
      <c r="G265" s="114" t="s">
        <v>3</v>
      </c>
      <c r="H265" s="114" t="s">
        <v>56</v>
      </c>
      <c r="I265" s="114" t="s">
        <v>325</v>
      </c>
      <c r="J265" s="114">
        <v>0.5</v>
      </c>
      <c r="K265" s="114" t="s">
        <v>425</v>
      </c>
      <c r="L265" s="114" t="b">
        <v>0</v>
      </c>
      <c r="M265" s="145">
        <v>1500</v>
      </c>
      <c r="N265" s="145">
        <v>79000</v>
      </c>
      <c r="O265" s="190">
        <v>25</v>
      </c>
      <c r="P265" s="190">
        <v>79000</v>
      </c>
      <c r="Q265" s="190" t="s">
        <v>582</v>
      </c>
      <c r="R265" s="190" t="s">
        <v>582</v>
      </c>
      <c r="S265" s="190" t="s">
        <v>582</v>
      </c>
      <c r="T265" s="190" t="s">
        <v>582</v>
      </c>
      <c r="U265" s="114" t="b">
        <v>0</v>
      </c>
    </row>
    <row r="266" spans="1:21" x14ac:dyDescent="0.2">
      <c r="A266" s="114" t="s">
        <v>26</v>
      </c>
      <c r="B266" s="114" t="s">
        <v>311</v>
      </c>
      <c r="C266" s="114" t="s">
        <v>1302</v>
      </c>
      <c r="D266" s="144">
        <v>45453</v>
      </c>
      <c r="E266" s="114" t="s">
        <v>312</v>
      </c>
      <c r="F266" s="114" t="s">
        <v>1280</v>
      </c>
      <c r="G266" s="114" t="s">
        <v>135</v>
      </c>
      <c r="H266" s="114" t="s">
        <v>56</v>
      </c>
      <c r="I266" s="114" t="s">
        <v>335</v>
      </c>
      <c r="J266" s="114">
        <v>0.4</v>
      </c>
      <c r="K266" s="114" t="s">
        <v>425</v>
      </c>
      <c r="L266" s="114" t="b">
        <v>0</v>
      </c>
      <c r="M266" s="145">
        <v>10000</v>
      </c>
      <c r="N266" s="145">
        <v>4600000</v>
      </c>
      <c r="O266" s="190">
        <v>55</v>
      </c>
      <c r="P266" s="190">
        <v>0</v>
      </c>
      <c r="Q266" s="190" t="s">
        <v>582</v>
      </c>
      <c r="R266" s="190" t="s">
        <v>582</v>
      </c>
      <c r="S266" s="190" t="s">
        <v>582</v>
      </c>
      <c r="T266" s="190" t="s">
        <v>582</v>
      </c>
      <c r="U266" s="114" t="b">
        <v>0</v>
      </c>
    </row>
    <row r="267" spans="1:21" x14ac:dyDescent="0.2">
      <c r="A267" s="114" t="s">
        <v>26</v>
      </c>
      <c r="B267" s="114" t="s">
        <v>311</v>
      </c>
      <c r="C267" s="114" t="s">
        <v>1302</v>
      </c>
      <c r="D267" s="144">
        <v>45453</v>
      </c>
      <c r="E267" s="114" t="s">
        <v>312</v>
      </c>
      <c r="F267" s="114" t="s">
        <v>1280</v>
      </c>
      <c r="G267" s="114" t="s">
        <v>140</v>
      </c>
      <c r="H267" s="114" t="s">
        <v>87</v>
      </c>
      <c r="I267" s="114" t="s">
        <v>335</v>
      </c>
      <c r="J267" s="114">
        <v>0.4</v>
      </c>
      <c r="K267" s="114" t="s">
        <v>425</v>
      </c>
      <c r="L267" s="114" t="b">
        <v>0</v>
      </c>
      <c r="M267" s="145" t="s">
        <v>582</v>
      </c>
      <c r="N267" s="145">
        <v>43000</v>
      </c>
      <c r="O267" s="190">
        <v>25</v>
      </c>
      <c r="P267" s="190">
        <v>870</v>
      </c>
      <c r="Q267" s="190" t="s">
        <v>582</v>
      </c>
      <c r="R267" s="190" t="s">
        <v>582</v>
      </c>
      <c r="S267" s="190" t="s">
        <v>582</v>
      </c>
      <c r="T267" s="190" t="s">
        <v>582</v>
      </c>
      <c r="U267" s="114" t="b">
        <v>0</v>
      </c>
    </row>
    <row r="268" spans="1:21" x14ac:dyDescent="0.2">
      <c r="A268" s="114" t="s">
        <v>26</v>
      </c>
      <c r="B268" s="114" t="s">
        <v>311</v>
      </c>
      <c r="C268" s="114" t="s">
        <v>1302</v>
      </c>
      <c r="D268" s="144">
        <v>45453</v>
      </c>
      <c r="E268" s="114" t="s">
        <v>312</v>
      </c>
      <c r="F268" s="114" t="s">
        <v>1280</v>
      </c>
      <c r="G268" s="114" t="s">
        <v>5</v>
      </c>
      <c r="H268" s="114" t="s">
        <v>87</v>
      </c>
      <c r="I268" s="114" t="s">
        <v>335</v>
      </c>
      <c r="J268" s="114">
        <v>0.4</v>
      </c>
      <c r="K268" s="114" t="s">
        <v>425</v>
      </c>
      <c r="L268" s="114" t="b">
        <v>0</v>
      </c>
      <c r="M268" s="145" t="s">
        <v>582</v>
      </c>
      <c r="N268" s="145">
        <v>25000</v>
      </c>
      <c r="O268" s="190">
        <v>0</v>
      </c>
      <c r="P268" s="190">
        <v>1800</v>
      </c>
      <c r="Q268" s="190" t="s">
        <v>582</v>
      </c>
      <c r="R268" s="190" t="s">
        <v>582</v>
      </c>
      <c r="S268" s="190" t="s">
        <v>582</v>
      </c>
      <c r="T268" s="190" t="s">
        <v>582</v>
      </c>
      <c r="U268" s="114" t="b">
        <v>0</v>
      </c>
    </row>
    <row r="269" spans="1:21" x14ac:dyDescent="0.2">
      <c r="A269" s="114" t="s">
        <v>26</v>
      </c>
      <c r="B269" s="114" t="s">
        <v>311</v>
      </c>
      <c r="C269" s="114" t="s">
        <v>1302</v>
      </c>
      <c r="D269" s="144">
        <v>45453</v>
      </c>
      <c r="E269" s="114" t="s">
        <v>312</v>
      </c>
      <c r="F269" s="114" t="s">
        <v>1280</v>
      </c>
      <c r="G269" s="114" t="s">
        <v>147</v>
      </c>
      <c r="H269" s="114" t="s">
        <v>87</v>
      </c>
      <c r="I269" s="114" t="s">
        <v>335</v>
      </c>
      <c r="J269" s="114">
        <v>0.4</v>
      </c>
      <c r="K269" s="114" t="s">
        <v>425</v>
      </c>
      <c r="L269" s="114" t="b">
        <v>0</v>
      </c>
      <c r="M269" s="145" t="s">
        <v>582</v>
      </c>
      <c r="N269" s="145">
        <v>250000</v>
      </c>
      <c r="O269" s="190">
        <v>0</v>
      </c>
      <c r="P269" s="190">
        <v>750</v>
      </c>
      <c r="Q269" s="190" t="s">
        <v>582</v>
      </c>
      <c r="R269" s="190" t="s">
        <v>582</v>
      </c>
      <c r="S269" s="190" t="s">
        <v>582</v>
      </c>
      <c r="T269" s="190" t="s">
        <v>582</v>
      </c>
      <c r="U269" s="114" t="b">
        <v>0</v>
      </c>
    </row>
    <row r="270" spans="1:21" x14ac:dyDescent="0.2">
      <c r="A270" s="114" t="s">
        <v>26</v>
      </c>
      <c r="B270" s="114" t="s">
        <v>311</v>
      </c>
      <c r="C270" s="114" t="s">
        <v>1302</v>
      </c>
      <c r="D270" s="144">
        <v>45453</v>
      </c>
      <c r="E270" s="114" t="s">
        <v>312</v>
      </c>
      <c r="F270" s="114" t="s">
        <v>1280</v>
      </c>
      <c r="G270" s="114" t="s">
        <v>150</v>
      </c>
      <c r="H270" s="114" t="s">
        <v>56</v>
      </c>
      <c r="I270" s="114" t="s">
        <v>340</v>
      </c>
      <c r="J270" s="114">
        <v>10</v>
      </c>
      <c r="K270" s="114" t="s">
        <v>425</v>
      </c>
      <c r="L270" s="114" t="b">
        <v>0</v>
      </c>
      <c r="M270" s="145">
        <v>640000</v>
      </c>
      <c r="N270" s="145">
        <v>80000</v>
      </c>
      <c r="O270" s="190">
        <v>15000</v>
      </c>
      <c r="P270" s="190">
        <v>32000</v>
      </c>
      <c r="Q270" s="190" t="s">
        <v>582</v>
      </c>
      <c r="R270" s="190" t="s">
        <v>582</v>
      </c>
      <c r="S270" s="190" t="s">
        <v>582</v>
      </c>
      <c r="T270" s="190" t="s">
        <v>582</v>
      </c>
      <c r="U270" s="114" t="b">
        <v>0</v>
      </c>
    </row>
    <row r="271" spans="1:21" x14ac:dyDescent="0.2">
      <c r="A271" s="114" t="s">
        <v>26</v>
      </c>
      <c r="B271" s="114" t="s">
        <v>311</v>
      </c>
      <c r="C271" s="114" t="s">
        <v>1302</v>
      </c>
      <c r="D271" s="144">
        <v>45453</v>
      </c>
      <c r="E271" s="114" t="s">
        <v>312</v>
      </c>
      <c r="F271" s="114" t="s">
        <v>1280</v>
      </c>
      <c r="G271" s="114" t="s">
        <v>154</v>
      </c>
      <c r="H271" s="114" t="s">
        <v>56</v>
      </c>
      <c r="I271" s="114" t="s">
        <v>325</v>
      </c>
      <c r="J271" s="114">
        <v>0.5</v>
      </c>
      <c r="K271" s="114" t="s">
        <v>425</v>
      </c>
      <c r="L271" s="114" t="b">
        <v>0</v>
      </c>
      <c r="M271" s="145">
        <v>28</v>
      </c>
      <c r="N271" s="145">
        <v>2200</v>
      </c>
      <c r="O271" s="190">
        <v>1.5</v>
      </c>
      <c r="P271" s="190">
        <v>2900</v>
      </c>
      <c r="Q271" s="190" t="s">
        <v>582</v>
      </c>
      <c r="R271" s="190" t="s">
        <v>582</v>
      </c>
      <c r="S271" s="190" t="s">
        <v>582</v>
      </c>
      <c r="T271" s="190" t="s">
        <v>582</v>
      </c>
      <c r="U271" s="114" t="b">
        <v>0</v>
      </c>
    </row>
    <row r="272" spans="1:21" x14ac:dyDescent="0.2">
      <c r="A272" s="114" t="s">
        <v>26</v>
      </c>
      <c r="B272" s="114" t="s">
        <v>311</v>
      </c>
      <c r="C272" s="114" t="s">
        <v>1302</v>
      </c>
      <c r="D272" s="144">
        <v>45453</v>
      </c>
      <c r="E272" s="114" t="s">
        <v>312</v>
      </c>
      <c r="F272" s="114" t="s">
        <v>1280</v>
      </c>
      <c r="G272" s="114" t="s">
        <v>158</v>
      </c>
      <c r="H272" s="114" t="s">
        <v>56</v>
      </c>
      <c r="I272" s="114" t="s">
        <v>335</v>
      </c>
      <c r="J272" s="114">
        <v>0.4</v>
      </c>
      <c r="K272" s="114" t="s">
        <v>425</v>
      </c>
      <c r="L272" s="114" t="b">
        <v>0</v>
      </c>
      <c r="M272" s="145">
        <v>630</v>
      </c>
      <c r="N272" s="145">
        <v>1700</v>
      </c>
      <c r="O272" s="190">
        <v>18</v>
      </c>
      <c r="P272" s="190">
        <v>1100</v>
      </c>
      <c r="Q272" s="190" t="s">
        <v>582</v>
      </c>
      <c r="R272" s="190" t="s">
        <v>582</v>
      </c>
      <c r="S272" s="190" t="s">
        <v>582</v>
      </c>
      <c r="T272" s="190" t="s">
        <v>582</v>
      </c>
      <c r="U272" s="114" t="b">
        <v>0</v>
      </c>
    </row>
    <row r="273" spans="1:21" x14ac:dyDescent="0.2">
      <c r="A273" s="114" t="s">
        <v>26</v>
      </c>
      <c r="B273" s="114" t="s">
        <v>311</v>
      </c>
      <c r="C273" s="114" t="s">
        <v>1302</v>
      </c>
      <c r="D273" s="144">
        <v>45453</v>
      </c>
      <c r="E273" s="114" t="s">
        <v>312</v>
      </c>
      <c r="F273" s="114" t="s">
        <v>1280</v>
      </c>
      <c r="G273" s="114" t="s">
        <v>6</v>
      </c>
      <c r="H273" s="114" t="s">
        <v>56</v>
      </c>
      <c r="I273" s="114" t="s">
        <v>325</v>
      </c>
      <c r="J273" s="114">
        <v>0.5</v>
      </c>
      <c r="K273" s="114" t="s">
        <v>425</v>
      </c>
      <c r="L273" s="114" t="b">
        <v>0</v>
      </c>
      <c r="M273" s="145">
        <v>4500</v>
      </c>
      <c r="N273" s="145">
        <v>110000</v>
      </c>
      <c r="O273" s="190">
        <v>31</v>
      </c>
      <c r="P273" s="190">
        <v>27000</v>
      </c>
      <c r="Q273" s="190" t="s">
        <v>582</v>
      </c>
      <c r="R273" s="190" t="s">
        <v>582</v>
      </c>
      <c r="S273" s="190" t="s">
        <v>582</v>
      </c>
      <c r="T273" s="190" t="s">
        <v>582</v>
      </c>
      <c r="U273" s="114" t="b">
        <v>0</v>
      </c>
    </row>
    <row r="274" spans="1:21" x14ac:dyDescent="0.2">
      <c r="A274" s="114" t="s">
        <v>26</v>
      </c>
      <c r="B274" s="114" t="s">
        <v>311</v>
      </c>
      <c r="C274" s="114" t="s">
        <v>1302</v>
      </c>
      <c r="D274" s="144">
        <v>45453</v>
      </c>
      <c r="E274" s="114" t="s">
        <v>312</v>
      </c>
      <c r="F274" s="114" t="s">
        <v>1280</v>
      </c>
      <c r="G274" s="114" t="s">
        <v>164</v>
      </c>
      <c r="H274" s="114" t="s">
        <v>56</v>
      </c>
      <c r="I274" s="114" t="s">
        <v>296</v>
      </c>
      <c r="J274" s="114">
        <v>1</v>
      </c>
      <c r="K274" s="114" t="s">
        <v>425</v>
      </c>
      <c r="L274" s="114" t="b">
        <v>0</v>
      </c>
      <c r="M274" s="145">
        <v>62000</v>
      </c>
      <c r="N274" s="145">
        <v>730000</v>
      </c>
      <c r="O274" s="190">
        <v>3200</v>
      </c>
      <c r="P274" s="190">
        <v>890000</v>
      </c>
      <c r="Q274" s="190" t="s">
        <v>582</v>
      </c>
      <c r="R274" s="190" t="s">
        <v>582</v>
      </c>
      <c r="S274" s="190" t="s">
        <v>582</v>
      </c>
      <c r="T274" s="190" t="s">
        <v>582</v>
      </c>
      <c r="U274" s="114" t="b">
        <v>0</v>
      </c>
    </row>
    <row r="275" spans="1:21" x14ac:dyDescent="0.2">
      <c r="A275" s="114" t="s">
        <v>26</v>
      </c>
      <c r="B275" s="114" t="s">
        <v>311</v>
      </c>
      <c r="C275" s="114" t="s">
        <v>1302</v>
      </c>
      <c r="D275" s="144">
        <v>45453</v>
      </c>
      <c r="E275" s="114" t="s">
        <v>312</v>
      </c>
      <c r="F275" s="114" t="s">
        <v>1280</v>
      </c>
      <c r="G275" s="114" t="s">
        <v>7</v>
      </c>
      <c r="H275" s="114" t="s">
        <v>56</v>
      </c>
      <c r="I275" s="114" t="s">
        <v>346</v>
      </c>
      <c r="J275" s="114">
        <v>7.5499999999999998E-2</v>
      </c>
      <c r="K275" s="114" t="s">
        <v>425</v>
      </c>
      <c r="L275" s="114" t="b">
        <v>0</v>
      </c>
      <c r="M275" s="145">
        <v>500</v>
      </c>
      <c r="N275" s="145">
        <v>720</v>
      </c>
      <c r="O275" s="205">
        <v>50</v>
      </c>
      <c r="P275" s="205">
        <v>1800</v>
      </c>
      <c r="Q275" s="190" t="s">
        <v>582</v>
      </c>
      <c r="R275" s="190" t="s">
        <v>582</v>
      </c>
      <c r="S275" s="190" t="s">
        <v>582</v>
      </c>
      <c r="T275" s="190" t="s">
        <v>582</v>
      </c>
      <c r="U275" s="114" t="b">
        <v>0</v>
      </c>
    </row>
    <row r="276" spans="1:21" x14ac:dyDescent="0.2">
      <c r="A276" s="114" t="s">
        <v>26</v>
      </c>
      <c r="B276" s="114" t="s">
        <v>311</v>
      </c>
      <c r="C276" s="114" t="s">
        <v>1302</v>
      </c>
      <c r="D276" s="144">
        <v>45453</v>
      </c>
      <c r="E276" s="114" t="s">
        <v>312</v>
      </c>
      <c r="F276" s="114" t="s">
        <v>1280</v>
      </c>
      <c r="G276" s="114" t="s">
        <v>172</v>
      </c>
      <c r="H276" s="114" t="s">
        <v>87</v>
      </c>
      <c r="I276" s="114" t="s">
        <v>296</v>
      </c>
      <c r="J276" s="114">
        <v>1</v>
      </c>
      <c r="K276" s="114" t="s">
        <v>425</v>
      </c>
      <c r="L276" s="114" t="b">
        <v>0</v>
      </c>
      <c r="M276" s="145" t="s">
        <v>582</v>
      </c>
      <c r="N276" s="145">
        <v>55000</v>
      </c>
      <c r="O276" s="190">
        <v>0</v>
      </c>
      <c r="P276" s="190">
        <v>9100</v>
      </c>
      <c r="Q276" s="190" t="s">
        <v>582</v>
      </c>
      <c r="R276" s="190" t="s">
        <v>582</v>
      </c>
      <c r="S276" s="190" t="s">
        <v>582</v>
      </c>
      <c r="T276" s="190" t="s">
        <v>582</v>
      </c>
      <c r="U276" s="114" t="b">
        <v>0</v>
      </c>
    </row>
    <row r="277" spans="1:21" x14ac:dyDescent="0.2">
      <c r="A277" s="114" t="s">
        <v>26</v>
      </c>
      <c r="B277" s="114" t="s">
        <v>311</v>
      </c>
      <c r="C277" s="114" t="s">
        <v>1302</v>
      </c>
      <c r="D277" s="144">
        <v>45453</v>
      </c>
      <c r="E277" s="114" t="s">
        <v>312</v>
      </c>
      <c r="F277" s="114" t="s">
        <v>1280</v>
      </c>
      <c r="G277" s="114" t="s">
        <v>9</v>
      </c>
      <c r="H277" s="114" t="s">
        <v>56</v>
      </c>
      <c r="I277" s="114">
        <v>0.49</v>
      </c>
      <c r="J277" s="114">
        <v>0.49</v>
      </c>
      <c r="K277" s="114" t="s">
        <v>425</v>
      </c>
      <c r="L277" s="114" t="b">
        <v>1</v>
      </c>
      <c r="M277" s="145">
        <v>34000</v>
      </c>
      <c r="N277" s="145">
        <v>5600</v>
      </c>
      <c r="O277" s="190">
        <v>130</v>
      </c>
      <c r="P277" s="190">
        <v>470</v>
      </c>
      <c r="Q277" s="190">
        <v>1.4411764705882353E-5</v>
      </c>
      <c r="R277" s="190">
        <v>8.7499999999999999E-5</v>
      </c>
      <c r="S277" s="190">
        <v>3.7692307692307691E-3</v>
      </c>
      <c r="T277" s="190">
        <v>1.0425531914893616E-3</v>
      </c>
      <c r="U277" s="114" t="b">
        <v>0</v>
      </c>
    </row>
    <row r="278" spans="1:21" x14ac:dyDescent="0.2">
      <c r="A278" s="114" t="s">
        <v>26</v>
      </c>
      <c r="B278" s="114" t="s">
        <v>311</v>
      </c>
      <c r="C278" s="114" t="s">
        <v>1302</v>
      </c>
      <c r="D278" s="144">
        <v>45453</v>
      </c>
      <c r="E278" s="114" t="s">
        <v>312</v>
      </c>
      <c r="F278" s="114" t="s">
        <v>1280</v>
      </c>
      <c r="G278" s="114" t="s">
        <v>11</v>
      </c>
      <c r="H278" s="114" t="s">
        <v>87</v>
      </c>
      <c r="I278" s="114" t="s">
        <v>296</v>
      </c>
      <c r="J278" s="114">
        <v>1</v>
      </c>
      <c r="K278" s="114" t="s">
        <v>425</v>
      </c>
      <c r="L278" s="114" t="b">
        <v>0</v>
      </c>
      <c r="M278" s="145" t="s">
        <v>582</v>
      </c>
      <c r="N278" s="145">
        <v>220000</v>
      </c>
      <c r="O278" s="190">
        <v>0</v>
      </c>
      <c r="P278" s="190">
        <v>150000</v>
      </c>
      <c r="Q278" s="190" t="s">
        <v>582</v>
      </c>
      <c r="R278" s="190" t="s">
        <v>582</v>
      </c>
      <c r="S278" s="190" t="s">
        <v>582</v>
      </c>
      <c r="T278" s="190" t="s">
        <v>582</v>
      </c>
      <c r="U278" s="114" t="b">
        <v>0</v>
      </c>
    </row>
    <row r="279" spans="1:21" x14ac:dyDescent="0.2">
      <c r="A279" s="114" t="s">
        <v>26</v>
      </c>
      <c r="B279" s="114" t="s">
        <v>311</v>
      </c>
      <c r="C279" s="114" t="s">
        <v>1302</v>
      </c>
      <c r="D279" s="144">
        <v>45453</v>
      </c>
      <c r="E279" s="114" t="s">
        <v>312</v>
      </c>
      <c r="F279" s="114" t="s">
        <v>1280</v>
      </c>
      <c r="G279" s="114" t="s">
        <v>176</v>
      </c>
      <c r="H279" s="114" t="s">
        <v>87</v>
      </c>
      <c r="I279" s="114" t="s">
        <v>335</v>
      </c>
      <c r="J279" s="114">
        <v>0.4</v>
      </c>
      <c r="K279" s="114" t="s">
        <v>425</v>
      </c>
      <c r="L279" s="114" t="b">
        <v>0</v>
      </c>
      <c r="M279" s="145" t="s">
        <v>582</v>
      </c>
      <c r="N279" s="145">
        <v>1100000</v>
      </c>
      <c r="O279" s="190">
        <v>0</v>
      </c>
      <c r="P279" s="190">
        <v>53000</v>
      </c>
      <c r="Q279" s="190" t="s">
        <v>582</v>
      </c>
      <c r="R279" s="190" t="s">
        <v>582</v>
      </c>
      <c r="S279" s="190" t="s">
        <v>582</v>
      </c>
      <c r="T279" s="190" t="s">
        <v>582</v>
      </c>
      <c r="U279" s="114" t="b">
        <v>0</v>
      </c>
    </row>
    <row r="280" spans="1:21" x14ac:dyDescent="0.2">
      <c r="A280" s="114" t="s">
        <v>26</v>
      </c>
      <c r="B280" s="114" t="s">
        <v>311</v>
      </c>
      <c r="C280" s="114" t="s">
        <v>1302</v>
      </c>
      <c r="D280" s="144">
        <v>45453</v>
      </c>
      <c r="E280" s="114" t="s">
        <v>312</v>
      </c>
      <c r="F280" s="114" t="s">
        <v>1280</v>
      </c>
      <c r="G280" s="114" t="s">
        <v>180</v>
      </c>
      <c r="H280" s="114" t="s">
        <v>56</v>
      </c>
      <c r="I280" s="114" t="s">
        <v>325</v>
      </c>
      <c r="J280" s="114">
        <v>0.5</v>
      </c>
      <c r="K280" s="114" t="s">
        <v>425</v>
      </c>
      <c r="L280" s="114" t="b">
        <v>0</v>
      </c>
      <c r="M280" s="145">
        <v>1000</v>
      </c>
      <c r="N280" s="145">
        <v>49</v>
      </c>
      <c r="O280" s="190">
        <v>44</v>
      </c>
      <c r="P280" s="190">
        <v>50</v>
      </c>
      <c r="Q280" s="190" t="s">
        <v>582</v>
      </c>
      <c r="R280" s="190" t="s">
        <v>582</v>
      </c>
      <c r="S280" s="190" t="s">
        <v>582</v>
      </c>
      <c r="T280" s="190" t="s">
        <v>582</v>
      </c>
      <c r="U280" s="114" t="b">
        <v>0</v>
      </c>
    </row>
    <row r="281" spans="1:21" x14ac:dyDescent="0.2">
      <c r="A281" s="114" t="s">
        <v>26</v>
      </c>
      <c r="B281" s="114" t="s">
        <v>311</v>
      </c>
      <c r="C281" s="114" t="s">
        <v>1302</v>
      </c>
      <c r="D281" s="144">
        <v>45453</v>
      </c>
      <c r="E281" s="114" t="s">
        <v>312</v>
      </c>
      <c r="F281" s="114" t="s">
        <v>1280</v>
      </c>
      <c r="G281" s="114" t="s">
        <v>184</v>
      </c>
      <c r="H281" s="114" t="s">
        <v>185</v>
      </c>
      <c r="I281" s="114" t="s">
        <v>335</v>
      </c>
      <c r="J281" s="114">
        <v>0.4</v>
      </c>
      <c r="K281" s="114" t="s">
        <v>425</v>
      </c>
      <c r="L281" s="114" t="b">
        <v>0</v>
      </c>
      <c r="M281" s="145" t="s">
        <v>582</v>
      </c>
      <c r="N281" s="145" t="s">
        <v>582</v>
      </c>
      <c r="O281" s="190">
        <v>13</v>
      </c>
      <c r="P281" s="190">
        <v>39</v>
      </c>
      <c r="Q281" s="190" t="s">
        <v>582</v>
      </c>
      <c r="R281" s="190" t="s">
        <v>582</v>
      </c>
      <c r="S281" s="190" t="s">
        <v>582</v>
      </c>
      <c r="T281" s="190" t="s">
        <v>582</v>
      </c>
      <c r="U281" s="114" t="b">
        <v>0</v>
      </c>
    </row>
    <row r="282" spans="1:21" x14ac:dyDescent="0.2">
      <c r="A282" s="114" t="s">
        <v>26</v>
      </c>
      <c r="B282" s="114" t="s">
        <v>311</v>
      </c>
      <c r="C282" s="114" t="s">
        <v>1302</v>
      </c>
      <c r="D282" s="144">
        <v>45453</v>
      </c>
      <c r="E282" s="114" t="s">
        <v>312</v>
      </c>
      <c r="F282" s="114" t="s">
        <v>1280</v>
      </c>
      <c r="G282" s="114" t="s">
        <v>188</v>
      </c>
      <c r="H282" s="114" t="s">
        <v>87</v>
      </c>
      <c r="I282" s="114" t="s">
        <v>316</v>
      </c>
      <c r="J282" s="114">
        <v>2</v>
      </c>
      <c r="K282" s="114" t="s">
        <v>425</v>
      </c>
      <c r="L282" s="114" t="b">
        <v>0</v>
      </c>
      <c r="M282" s="145" t="s">
        <v>582</v>
      </c>
      <c r="N282" s="145">
        <v>160000</v>
      </c>
      <c r="O282" s="190">
        <v>0</v>
      </c>
      <c r="P282" s="190">
        <v>0</v>
      </c>
      <c r="Q282" s="190" t="s">
        <v>582</v>
      </c>
      <c r="R282" s="190" t="s">
        <v>582</v>
      </c>
      <c r="S282" s="190" t="s">
        <v>582</v>
      </c>
      <c r="T282" s="190" t="s">
        <v>582</v>
      </c>
      <c r="U282" s="114" t="b">
        <v>0</v>
      </c>
    </row>
    <row r="283" spans="1:21" x14ac:dyDescent="0.2">
      <c r="A283" s="114" t="s">
        <v>26</v>
      </c>
      <c r="B283" s="114" t="s">
        <v>311</v>
      </c>
      <c r="C283" s="114" t="s">
        <v>1302</v>
      </c>
      <c r="D283" s="144">
        <v>45453</v>
      </c>
      <c r="E283" s="114" t="s">
        <v>312</v>
      </c>
      <c r="F283" s="114" t="s">
        <v>1280</v>
      </c>
      <c r="G283" s="114" t="s">
        <v>191</v>
      </c>
      <c r="H283" s="114" t="s">
        <v>87</v>
      </c>
      <c r="I283" s="114" t="s">
        <v>296</v>
      </c>
      <c r="J283" s="114">
        <v>1</v>
      </c>
      <c r="K283" s="114" t="s">
        <v>425</v>
      </c>
      <c r="L283" s="114" t="b">
        <v>0</v>
      </c>
      <c r="M283" s="145" t="s">
        <v>582</v>
      </c>
      <c r="N283" s="145">
        <v>5500</v>
      </c>
      <c r="O283" s="190">
        <v>0</v>
      </c>
      <c r="P283" s="190">
        <v>2400</v>
      </c>
      <c r="Q283" s="190" t="s">
        <v>582</v>
      </c>
      <c r="R283" s="190" t="s">
        <v>582</v>
      </c>
      <c r="S283" s="190" t="s">
        <v>582</v>
      </c>
      <c r="T283" s="190" t="s">
        <v>582</v>
      </c>
      <c r="U283" s="114" t="b">
        <v>0</v>
      </c>
    </row>
    <row r="284" spans="1:21" x14ac:dyDescent="0.2">
      <c r="A284" s="114" t="s">
        <v>26</v>
      </c>
      <c r="B284" s="114" t="s">
        <v>311</v>
      </c>
      <c r="C284" s="114" t="s">
        <v>1302</v>
      </c>
      <c r="D284" s="144">
        <v>45453</v>
      </c>
      <c r="E284" s="114" t="s">
        <v>312</v>
      </c>
      <c r="F284" s="114" t="s">
        <v>1280</v>
      </c>
      <c r="G284" s="114" t="s">
        <v>1</v>
      </c>
      <c r="H284" s="114" t="s">
        <v>87</v>
      </c>
      <c r="I284" s="114" t="s">
        <v>296</v>
      </c>
      <c r="J284" s="114">
        <v>1</v>
      </c>
      <c r="K284" s="114" t="s">
        <v>425</v>
      </c>
      <c r="L284" s="114" t="b">
        <v>0</v>
      </c>
      <c r="M284" s="145" t="s">
        <v>582</v>
      </c>
      <c r="N284" s="145">
        <v>9200</v>
      </c>
      <c r="O284" s="190">
        <v>0</v>
      </c>
      <c r="P284" s="190">
        <v>1700</v>
      </c>
      <c r="Q284" s="190" t="s">
        <v>582</v>
      </c>
      <c r="R284" s="190" t="s">
        <v>582</v>
      </c>
      <c r="S284" s="190" t="s">
        <v>582</v>
      </c>
      <c r="T284" s="190" t="s">
        <v>582</v>
      </c>
      <c r="U284" s="114" t="b">
        <v>0</v>
      </c>
    </row>
    <row r="285" spans="1:21" x14ac:dyDescent="0.2">
      <c r="A285" s="114" t="s">
        <v>26</v>
      </c>
      <c r="B285" s="114" t="s">
        <v>311</v>
      </c>
      <c r="C285" s="114" t="s">
        <v>1302</v>
      </c>
      <c r="D285" s="144">
        <v>45453</v>
      </c>
      <c r="E285" s="114" t="s">
        <v>312</v>
      </c>
      <c r="F285" s="114" t="s">
        <v>1280</v>
      </c>
      <c r="G285" s="114" t="s">
        <v>196</v>
      </c>
      <c r="H285" s="114" t="s">
        <v>56</v>
      </c>
      <c r="I285" s="114" t="s">
        <v>318</v>
      </c>
      <c r="J285" s="114">
        <v>0.2</v>
      </c>
      <c r="K285" s="114" t="s">
        <v>425</v>
      </c>
      <c r="L285" s="114" t="b">
        <v>0</v>
      </c>
      <c r="M285" s="145">
        <v>1300</v>
      </c>
      <c r="N285" s="145">
        <v>17000</v>
      </c>
      <c r="O285" s="190">
        <v>3.3</v>
      </c>
      <c r="P285" s="190">
        <v>270</v>
      </c>
      <c r="Q285" s="190" t="s">
        <v>582</v>
      </c>
      <c r="R285" s="190" t="s">
        <v>582</v>
      </c>
      <c r="S285" s="190" t="s">
        <v>582</v>
      </c>
      <c r="T285" s="190" t="s">
        <v>582</v>
      </c>
      <c r="U285" s="114" t="b">
        <v>0</v>
      </c>
    </row>
    <row r="286" spans="1:21" x14ac:dyDescent="0.2">
      <c r="A286" s="114" t="s">
        <v>26</v>
      </c>
      <c r="B286" s="114" t="s">
        <v>311</v>
      </c>
      <c r="C286" s="114" t="s">
        <v>1302</v>
      </c>
      <c r="D286" s="144">
        <v>45453</v>
      </c>
      <c r="E286" s="114" t="s">
        <v>312</v>
      </c>
      <c r="F286" s="114" t="s">
        <v>1280</v>
      </c>
      <c r="G286" s="114" t="s">
        <v>200</v>
      </c>
      <c r="H286" s="114" t="s">
        <v>87</v>
      </c>
      <c r="I286" s="114" t="s">
        <v>296</v>
      </c>
      <c r="J286" s="114">
        <v>1</v>
      </c>
      <c r="K286" s="114" t="s">
        <v>425</v>
      </c>
      <c r="L286" s="114" t="b">
        <v>0</v>
      </c>
      <c r="M286" s="145" t="s">
        <v>582</v>
      </c>
      <c r="N286" s="145">
        <v>23000</v>
      </c>
      <c r="O286" s="190">
        <v>0</v>
      </c>
      <c r="P286" s="190">
        <v>3300</v>
      </c>
      <c r="Q286" s="190" t="s">
        <v>582</v>
      </c>
      <c r="R286" s="190" t="s">
        <v>582</v>
      </c>
      <c r="S286" s="190" t="s">
        <v>582</v>
      </c>
      <c r="T286" s="190" t="s">
        <v>582</v>
      </c>
      <c r="U286" s="114" t="b">
        <v>0</v>
      </c>
    </row>
    <row r="287" spans="1:21" x14ac:dyDescent="0.2">
      <c r="A287" s="114" t="s">
        <v>26</v>
      </c>
      <c r="B287" s="114" t="s">
        <v>311</v>
      </c>
      <c r="C287" s="114" t="s">
        <v>1302</v>
      </c>
      <c r="D287" s="144">
        <v>45453</v>
      </c>
      <c r="E287" s="114" t="s">
        <v>312</v>
      </c>
      <c r="F287" s="114" t="s">
        <v>1280</v>
      </c>
      <c r="G287" s="114" t="s">
        <v>4</v>
      </c>
      <c r="H287" s="114" t="s">
        <v>87</v>
      </c>
      <c r="I287" s="114" t="s">
        <v>369</v>
      </c>
      <c r="J287" s="114">
        <v>3.7699999999999997E-2</v>
      </c>
      <c r="K287" s="114" t="s">
        <v>425</v>
      </c>
      <c r="L287" s="114" t="b">
        <v>0</v>
      </c>
      <c r="M287" s="145" t="s">
        <v>582</v>
      </c>
      <c r="N287" s="145">
        <v>54000</v>
      </c>
      <c r="O287" s="190">
        <v>0</v>
      </c>
      <c r="P287" s="190">
        <v>0</v>
      </c>
      <c r="Q287" s="190" t="s">
        <v>582</v>
      </c>
      <c r="R287" s="190" t="s">
        <v>582</v>
      </c>
      <c r="S287" s="190" t="s">
        <v>582</v>
      </c>
      <c r="T287" s="190" t="s">
        <v>582</v>
      </c>
      <c r="U287" s="114" t="b">
        <v>0</v>
      </c>
    </row>
    <row r="288" spans="1:21" x14ac:dyDescent="0.2">
      <c r="A288" s="114" t="s">
        <v>26</v>
      </c>
      <c r="B288" s="114" t="s">
        <v>311</v>
      </c>
      <c r="C288" s="114" t="s">
        <v>1302</v>
      </c>
      <c r="D288" s="144">
        <v>45453</v>
      </c>
      <c r="E288" s="114" t="s">
        <v>312</v>
      </c>
      <c r="F288" s="114" t="s">
        <v>1280</v>
      </c>
      <c r="G288" s="114" t="s">
        <v>223</v>
      </c>
      <c r="H288" s="114" t="s">
        <v>87</v>
      </c>
      <c r="I288" s="114" t="s">
        <v>369</v>
      </c>
      <c r="J288" s="114">
        <v>3.7699999999999997E-2</v>
      </c>
      <c r="K288" s="114" t="s">
        <v>425</v>
      </c>
      <c r="L288" s="114" t="b">
        <v>0</v>
      </c>
      <c r="M288" s="145" t="s">
        <v>582</v>
      </c>
      <c r="N288" s="145">
        <v>130000</v>
      </c>
      <c r="O288" s="190">
        <v>0</v>
      </c>
      <c r="P288" s="190">
        <v>0</v>
      </c>
      <c r="Q288" s="190" t="s">
        <v>582</v>
      </c>
      <c r="R288" s="190" t="s">
        <v>582</v>
      </c>
      <c r="S288" s="190" t="s">
        <v>582</v>
      </c>
      <c r="T288" s="190" t="s">
        <v>582</v>
      </c>
      <c r="U288" s="114" t="b">
        <v>0</v>
      </c>
    </row>
    <row r="289" spans="1:21" x14ac:dyDescent="0.2">
      <c r="A289" s="114" t="s">
        <v>26</v>
      </c>
      <c r="B289" s="114" t="s">
        <v>311</v>
      </c>
      <c r="C289" s="114" t="s">
        <v>1302</v>
      </c>
      <c r="D289" s="144">
        <v>45453</v>
      </c>
      <c r="E289" s="114" t="s">
        <v>312</v>
      </c>
      <c r="F289" s="114" t="s">
        <v>1280</v>
      </c>
      <c r="G289" s="114" t="s">
        <v>231</v>
      </c>
      <c r="H289" s="114" t="s">
        <v>56</v>
      </c>
      <c r="I289" s="114" t="s">
        <v>369</v>
      </c>
      <c r="J289" s="114">
        <v>3.7699999999999997E-2</v>
      </c>
      <c r="K289" s="114" t="s">
        <v>425</v>
      </c>
      <c r="L289" s="114" t="b">
        <v>0</v>
      </c>
      <c r="M289" s="145">
        <v>280</v>
      </c>
      <c r="N289" s="145" t="s">
        <v>582</v>
      </c>
      <c r="O289" s="190" t="s">
        <v>582</v>
      </c>
      <c r="P289" s="190" t="s">
        <v>582</v>
      </c>
      <c r="Q289" s="190" t="s">
        <v>582</v>
      </c>
      <c r="R289" s="190" t="s">
        <v>582</v>
      </c>
      <c r="S289" s="190" t="s">
        <v>582</v>
      </c>
      <c r="T289" s="190" t="s">
        <v>582</v>
      </c>
      <c r="U289" s="114" t="b">
        <v>0</v>
      </c>
    </row>
    <row r="290" spans="1:21" x14ac:dyDescent="0.2">
      <c r="A290" s="114" t="s">
        <v>26</v>
      </c>
      <c r="B290" s="114" t="s">
        <v>311</v>
      </c>
      <c r="C290" s="114" t="s">
        <v>1302</v>
      </c>
      <c r="D290" s="144">
        <v>45453</v>
      </c>
      <c r="E290" s="114" t="s">
        <v>312</v>
      </c>
      <c r="F290" s="114" t="s">
        <v>1280</v>
      </c>
      <c r="G290" s="114" t="s">
        <v>234</v>
      </c>
      <c r="H290" s="114" t="s">
        <v>205</v>
      </c>
      <c r="I290" s="114" t="s">
        <v>369</v>
      </c>
      <c r="J290" s="114">
        <v>3.7699999999999997E-2</v>
      </c>
      <c r="K290" s="114" t="s">
        <v>425</v>
      </c>
      <c r="L290" s="114" t="b">
        <v>0</v>
      </c>
      <c r="M290" s="145">
        <v>0</v>
      </c>
      <c r="N290" s="145">
        <v>0</v>
      </c>
      <c r="O290" s="190" t="s">
        <v>582</v>
      </c>
      <c r="P290" s="190" t="s">
        <v>582</v>
      </c>
      <c r="Q290" s="190" t="s">
        <v>582</v>
      </c>
      <c r="R290" s="190" t="s">
        <v>582</v>
      </c>
      <c r="S290" s="190" t="s">
        <v>582</v>
      </c>
      <c r="T290" s="190" t="s">
        <v>582</v>
      </c>
      <c r="U290" s="114" t="b">
        <v>0</v>
      </c>
    </row>
    <row r="291" spans="1:21" x14ac:dyDescent="0.2">
      <c r="A291" s="114" t="s">
        <v>26</v>
      </c>
      <c r="B291" s="114" t="s">
        <v>311</v>
      </c>
      <c r="C291" s="114" t="s">
        <v>1302</v>
      </c>
      <c r="D291" s="144">
        <v>45453</v>
      </c>
      <c r="E291" s="114" t="s">
        <v>312</v>
      </c>
      <c r="F291" s="114" t="s">
        <v>1280</v>
      </c>
      <c r="G291" s="114" t="s">
        <v>238</v>
      </c>
      <c r="H291" s="114" t="s">
        <v>205</v>
      </c>
      <c r="I291" s="114" t="s">
        <v>369</v>
      </c>
      <c r="J291" s="114">
        <v>3.7699999999999997E-2</v>
      </c>
      <c r="K291" s="114" t="s">
        <v>425</v>
      </c>
      <c r="L291" s="114" t="b">
        <v>0</v>
      </c>
      <c r="M291" s="145">
        <v>0</v>
      </c>
      <c r="N291" s="145" t="s">
        <v>582</v>
      </c>
      <c r="O291" s="190" t="s">
        <v>582</v>
      </c>
      <c r="P291" s="190" t="s">
        <v>582</v>
      </c>
      <c r="Q291" s="190" t="s">
        <v>582</v>
      </c>
      <c r="R291" s="190" t="s">
        <v>582</v>
      </c>
      <c r="S291" s="190" t="s">
        <v>582</v>
      </c>
      <c r="T291" s="190" t="s">
        <v>582</v>
      </c>
      <c r="U291" s="114" t="b">
        <v>0</v>
      </c>
    </row>
    <row r="292" spans="1:21" x14ac:dyDescent="0.2">
      <c r="A292" s="114" t="s">
        <v>26</v>
      </c>
      <c r="B292" s="114" t="s">
        <v>311</v>
      </c>
      <c r="C292" s="114" t="s">
        <v>1302</v>
      </c>
      <c r="D292" s="144">
        <v>45453</v>
      </c>
      <c r="E292" s="114" t="s">
        <v>312</v>
      </c>
      <c r="F292" s="114" t="s">
        <v>1280</v>
      </c>
      <c r="G292" s="114" t="s">
        <v>242</v>
      </c>
      <c r="H292" s="114" t="s">
        <v>205</v>
      </c>
      <c r="I292" s="114" t="s">
        <v>369</v>
      </c>
      <c r="J292" s="114">
        <v>3.7699999999999997E-2</v>
      </c>
      <c r="K292" s="114" t="s">
        <v>425</v>
      </c>
      <c r="L292" s="114" t="b">
        <v>0</v>
      </c>
      <c r="M292" s="145">
        <v>0</v>
      </c>
      <c r="N292" s="145" t="s">
        <v>582</v>
      </c>
      <c r="O292" s="190" t="s">
        <v>582</v>
      </c>
      <c r="P292" s="190" t="s">
        <v>582</v>
      </c>
      <c r="Q292" s="190" t="s">
        <v>582</v>
      </c>
      <c r="R292" s="190" t="s">
        <v>582</v>
      </c>
      <c r="S292" s="190" t="s">
        <v>582</v>
      </c>
      <c r="T292" s="190" t="s">
        <v>582</v>
      </c>
      <c r="U292" s="114" t="b">
        <v>0</v>
      </c>
    </row>
    <row r="293" spans="1:21" x14ac:dyDescent="0.2">
      <c r="A293" s="114" t="s">
        <v>26</v>
      </c>
      <c r="B293" s="114" t="s">
        <v>311</v>
      </c>
      <c r="C293" s="114" t="s">
        <v>1302</v>
      </c>
      <c r="D293" s="144">
        <v>45453</v>
      </c>
      <c r="E293" s="114" t="s">
        <v>312</v>
      </c>
      <c r="F293" s="114" t="s">
        <v>1280</v>
      </c>
      <c r="G293" s="114" t="s">
        <v>8</v>
      </c>
      <c r="H293" s="114" t="s">
        <v>205</v>
      </c>
      <c r="I293" s="114" t="s">
        <v>369</v>
      </c>
      <c r="J293" s="114">
        <v>3.7699999999999997E-2</v>
      </c>
      <c r="K293" s="114" t="s">
        <v>425</v>
      </c>
      <c r="L293" s="114" t="b">
        <v>0</v>
      </c>
      <c r="M293" s="145">
        <v>0</v>
      </c>
      <c r="N293" s="145" t="s">
        <v>582</v>
      </c>
      <c r="O293" s="190" t="s">
        <v>582</v>
      </c>
      <c r="P293" s="190" t="s">
        <v>582</v>
      </c>
      <c r="Q293" s="190" t="s">
        <v>582</v>
      </c>
      <c r="R293" s="190" t="s">
        <v>582</v>
      </c>
      <c r="S293" s="190" t="s">
        <v>582</v>
      </c>
      <c r="T293" s="190" t="s">
        <v>582</v>
      </c>
      <c r="U293" s="114" t="b">
        <v>0</v>
      </c>
    </row>
    <row r="294" spans="1:21" x14ac:dyDescent="0.2">
      <c r="A294" s="114" t="s">
        <v>26</v>
      </c>
      <c r="B294" s="114" t="s">
        <v>311</v>
      </c>
      <c r="C294" s="114" t="s">
        <v>1302</v>
      </c>
      <c r="D294" s="144">
        <v>45453</v>
      </c>
      <c r="E294" s="114" t="s">
        <v>312</v>
      </c>
      <c r="F294" s="114" t="s">
        <v>1280</v>
      </c>
      <c r="G294" s="114" t="s">
        <v>249</v>
      </c>
      <c r="H294" s="114" t="s">
        <v>205</v>
      </c>
      <c r="I294" s="114" t="s">
        <v>369</v>
      </c>
      <c r="J294" s="114">
        <v>3.7699999999999997E-2</v>
      </c>
      <c r="K294" s="114" t="s">
        <v>425</v>
      </c>
      <c r="L294" s="114" t="b">
        <v>0</v>
      </c>
      <c r="M294" s="145">
        <v>0</v>
      </c>
      <c r="N294" s="145" t="s">
        <v>582</v>
      </c>
      <c r="O294" s="190" t="s">
        <v>582</v>
      </c>
      <c r="P294" s="190" t="s">
        <v>582</v>
      </c>
      <c r="Q294" s="190" t="s">
        <v>582</v>
      </c>
      <c r="R294" s="190" t="s">
        <v>582</v>
      </c>
      <c r="S294" s="190" t="s">
        <v>582</v>
      </c>
      <c r="T294" s="190" t="s">
        <v>582</v>
      </c>
      <c r="U294" s="114" t="b">
        <v>0</v>
      </c>
    </row>
    <row r="295" spans="1:21" x14ac:dyDescent="0.2">
      <c r="A295" s="114" t="s">
        <v>26</v>
      </c>
      <c r="B295" s="114" t="s">
        <v>311</v>
      </c>
      <c r="C295" s="114" t="s">
        <v>1302</v>
      </c>
      <c r="D295" s="144">
        <v>45453</v>
      </c>
      <c r="E295" s="114" t="s">
        <v>312</v>
      </c>
      <c r="F295" s="114" t="s">
        <v>1280</v>
      </c>
      <c r="G295" s="114" t="s">
        <v>10</v>
      </c>
      <c r="H295" s="114" t="s">
        <v>208</v>
      </c>
      <c r="I295" s="114" t="s">
        <v>369</v>
      </c>
      <c r="J295" s="114">
        <v>3.7699999999999997E-2</v>
      </c>
      <c r="K295" s="114" t="s">
        <v>425</v>
      </c>
      <c r="L295" s="114" t="b">
        <v>0</v>
      </c>
      <c r="M295" s="145" t="s">
        <v>582</v>
      </c>
      <c r="N295" s="145">
        <v>0</v>
      </c>
      <c r="O295" s="190">
        <v>0</v>
      </c>
      <c r="P295" s="190">
        <v>0</v>
      </c>
      <c r="Q295" s="190" t="s">
        <v>582</v>
      </c>
      <c r="R295" s="190" t="s">
        <v>582</v>
      </c>
      <c r="S295" s="190" t="s">
        <v>582</v>
      </c>
      <c r="T295" s="190" t="s">
        <v>582</v>
      </c>
      <c r="U295" s="114" t="b">
        <v>0</v>
      </c>
    </row>
    <row r="296" spans="1:21" x14ac:dyDescent="0.2">
      <c r="A296" s="114" t="s">
        <v>26</v>
      </c>
      <c r="B296" s="114" t="s">
        <v>311</v>
      </c>
      <c r="C296" s="114" t="s">
        <v>1302</v>
      </c>
      <c r="D296" s="144">
        <v>45453</v>
      </c>
      <c r="E296" s="114" t="s">
        <v>312</v>
      </c>
      <c r="F296" s="114" t="s">
        <v>1280</v>
      </c>
      <c r="G296" s="114" t="s">
        <v>12</v>
      </c>
      <c r="H296" s="114" t="s">
        <v>87</v>
      </c>
      <c r="I296" s="114" t="s">
        <v>369</v>
      </c>
      <c r="J296" s="114">
        <v>3.7699999999999997E-2</v>
      </c>
      <c r="K296" s="114" t="s">
        <v>425</v>
      </c>
      <c r="L296" s="114" t="b">
        <v>0</v>
      </c>
      <c r="M296" s="145" t="s">
        <v>582</v>
      </c>
      <c r="N296" s="145">
        <v>26000</v>
      </c>
      <c r="O296" s="190">
        <v>0</v>
      </c>
      <c r="P296" s="190">
        <v>0</v>
      </c>
      <c r="Q296" s="190" t="s">
        <v>582</v>
      </c>
      <c r="R296" s="190" t="s">
        <v>582</v>
      </c>
      <c r="S296" s="190" t="s">
        <v>582</v>
      </c>
      <c r="T296" s="190" t="s">
        <v>582</v>
      </c>
      <c r="U296" s="114" t="b">
        <v>0</v>
      </c>
    </row>
    <row r="297" spans="1:21" x14ac:dyDescent="0.2">
      <c r="A297" s="114" t="s">
        <v>26</v>
      </c>
      <c r="B297" s="114" t="s">
        <v>311</v>
      </c>
      <c r="C297" s="114" t="s">
        <v>1302</v>
      </c>
      <c r="D297" s="144">
        <v>45453</v>
      </c>
      <c r="E297" s="114" t="s">
        <v>312</v>
      </c>
      <c r="F297" s="114" t="s">
        <v>1280</v>
      </c>
      <c r="G297" s="114" t="s">
        <v>256</v>
      </c>
      <c r="H297" s="114" t="s">
        <v>205</v>
      </c>
      <c r="I297" s="114" t="s">
        <v>369</v>
      </c>
      <c r="J297" s="114">
        <v>3.7699999999999997E-2</v>
      </c>
      <c r="K297" s="114" t="s">
        <v>425</v>
      </c>
      <c r="L297" s="114" t="b">
        <v>0</v>
      </c>
      <c r="M297" s="145">
        <v>0</v>
      </c>
      <c r="N297" s="145" t="s">
        <v>582</v>
      </c>
      <c r="O297" s="190" t="s">
        <v>582</v>
      </c>
      <c r="P297" s="190" t="s">
        <v>582</v>
      </c>
      <c r="Q297" s="190" t="s">
        <v>582</v>
      </c>
      <c r="R297" s="190" t="s">
        <v>582</v>
      </c>
      <c r="S297" s="190" t="s">
        <v>582</v>
      </c>
      <c r="T297" s="190" t="s">
        <v>582</v>
      </c>
      <c r="U297" s="114" t="b">
        <v>0</v>
      </c>
    </row>
    <row r="298" spans="1:21" x14ac:dyDescent="0.2">
      <c r="A298" s="114" t="s">
        <v>26</v>
      </c>
      <c r="B298" s="114" t="s">
        <v>311</v>
      </c>
      <c r="C298" s="114" t="s">
        <v>1302</v>
      </c>
      <c r="D298" s="144">
        <v>45453</v>
      </c>
      <c r="E298" s="114" t="s">
        <v>312</v>
      </c>
      <c r="F298" s="114" t="s">
        <v>1280</v>
      </c>
      <c r="G298" s="114" t="s">
        <v>13</v>
      </c>
      <c r="H298" s="114" t="s">
        <v>87</v>
      </c>
      <c r="I298" s="114" t="s">
        <v>369</v>
      </c>
      <c r="J298" s="114">
        <v>3.7699999999999997E-2</v>
      </c>
      <c r="K298" s="114" t="s">
        <v>425</v>
      </c>
      <c r="L298" s="114" t="b">
        <v>0</v>
      </c>
      <c r="M298" s="145" t="s">
        <v>582</v>
      </c>
      <c r="N298" s="145">
        <v>6300</v>
      </c>
      <c r="O298" s="190">
        <v>0</v>
      </c>
      <c r="P298" s="190">
        <v>0</v>
      </c>
      <c r="Q298" s="190" t="s">
        <v>582</v>
      </c>
      <c r="R298" s="190" t="s">
        <v>582</v>
      </c>
      <c r="S298" s="190" t="s">
        <v>582</v>
      </c>
      <c r="T298" s="190" t="s">
        <v>582</v>
      </c>
      <c r="U298" s="114" t="b">
        <v>0</v>
      </c>
    </row>
    <row r="299" spans="1:21" x14ac:dyDescent="0.2">
      <c r="A299" s="114" t="s">
        <v>26</v>
      </c>
      <c r="B299" s="114" t="s">
        <v>311</v>
      </c>
      <c r="C299" s="114" t="s">
        <v>1302</v>
      </c>
      <c r="D299" s="144">
        <v>45453</v>
      </c>
      <c r="E299" s="114" t="s">
        <v>312</v>
      </c>
      <c r="F299" s="114" t="s">
        <v>1280</v>
      </c>
      <c r="G299" s="114" t="s">
        <v>260</v>
      </c>
      <c r="H299" s="114" t="s">
        <v>87</v>
      </c>
      <c r="I299" s="114" t="s">
        <v>296</v>
      </c>
      <c r="J299" s="114">
        <v>1</v>
      </c>
      <c r="K299" s="114" t="s">
        <v>425</v>
      </c>
      <c r="L299" s="114" t="b">
        <v>0</v>
      </c>
      <c r="M299" s="145" t="s">
        <v>582</v>
      </c>
      <c r="N299" s="145">
        <v>170000</v>
      </c>
      <c r="O299" s="190">
        <v>0</v>
      </c>
      <c r="P299" s="190">
        <v>84000</v>
      </c>
      <c r="Q299" s="190" t="s">
        <v>582</v>
      </c>
      <c r="R299" s="190" t="s">
        <v>582</v>
      </c>
      <c r="S299" s="190" t="s">
        <v>582</v>
      </c>
      <c r="T299" s="190" t="s">
        <v>582</v>
      </c>
      <c r="U299" s="114" t="b">
        <v>0</v>
      </c>
    </row>
    <row r="300" spans="1:21" x14ac:dyDescent="0.2">
      <c r="A300" s="114" t="s">
        <v>26</v>
      </c>
      <c r="B300" s="114" t="s">
        <v>311</v>
      </c>
      <c r="C300" s="114" t="s">
        <v>1302</v>
      </c>
      <c r="D300" s="144">
        <v>45453</v>
      </c>
      <c r="E300" s="114" t="s">
        <v>312</v>
      </c>
      <c r="F300" s="114" t="s">
        <v>1280</v>
      </c>
      <c r="G300" s="114" t="s">
        <v>265</v>
      </c>
      <c r="H300" s="114" t="s">
        <v>87</v>
      </c>
      <c r="I300" s="114" t="s">
        <v>385</v>
      </c>
      <c r="J300" s="114">
        <v>100</v>
      </c>
      <c r="K300" s="114" t="s">
        <v>425</v>
      </c>
      <c r="L300" s="114" t="b">
        <v>0</v>
      </c>
      <c r="M300" s="145" t="s">
        <v>582</v>
      </c>
      <c r="N300" s="145" t="s">
        <v>582</v>
      </c>
      <c r="P300" s="205">
        <v>520</v>
      </c>
      <c r="Q300" s="190" t="s">
        <v>582</v>
      </c>
      <c r="R300" s="190" t="s">
        <v>582</v>
      </c>
      <c r="S300" s="190" t="s">
        <v>582</v>
      </c>
      <c r="T300" s="190" t="s">
        <v>582</v>
      </c>
      <c r="U300" s="114" t="b">
        <v>0</v>
      </c>
    </row>
    <row r="301" spans="1:21" x14ac:dyDescent="0.2">
      <c r="A301" s="114" t="s">
        <v>26</v>
      </c>
      <c r="B301" s="114" t="s">
        <v>311</v>
      </c>
      <c r="C301" s="114" t="s">
        <v>1302</v>
      </c>
      <c r="D301" s="144">
        <v>45453</v>
      </c>
      <c r="E301" s="114" t="s">
        <v>312</v>
      </c>
      <c r="F301" s="114" t="s">
        <v>1280</v>
      </c>
      <c r="G301" s="114" t="s">
        <v>270</v>
      </c>
      <c r="H301" s="114" t="s">
        <v>87</v>
      </c>
      <c r="I301" s="114">
        <v>218</v>
      </c>
      <c r="J301" s="114">
        <v>218</v>
      </c>
      <c r="K301" s="114" t="s">
        <v>425</v>
      </c>
      <c r="L301" s="114" t="b">
        <v>1</v>
      </c>
      <c r="M301" s="145" t="s">
        <v>582</v>
      </c>
      <c r="N301" s="145" t="s">
        <v>582</v>
      </c>
      <c r="P301" s="205">
        <v>1700</v>
      </c>
      <c r="Q301" s="190" t="s">
        <v>582</v>
      </c>
      <c r="R301" s="190" t="s">
        <v>582</v>
      </c>
      <c r="S301" s="190" t="s">
        <v>582</v>
      </c>
      <c r="T301" s="190">
        <v>0.12823529411764706</v>
      </c>
      <c r="U301" s="114" t="b">
        <v>0</v>
      </c>
    </row>
    <row r="302" spans="1:21" x14ac:dyDescent="0.2">
      <c r="A302" s="148" t="s">
        <v>26</v>
      </c>
      <c r="B302" s="148" t="s">
        <v>311</v>
      </c>
      <c r="C302" s="148" t="s">
        <v>1302</v>
      </c>
      <c r="D302" s="195">
        <v>45453</v>
      </c>
      <c r="E302" s="148" t="s">
        <v>312</v>
      </c>
      <c r="F302" s="148" t="s">
        <v>1280</v>
      </c>
      <c r="G302" s="148" t="s">
        <v>279</v>
      </c>
      <c r="H302" s="148" t="s">
        <v>208</v>
      </c>
      <c r="I302" s="148" t="s">
        <v>389</v>
      </c>
      <c r="J302" s="148">
        <v>151</v>
      </c>
      <c r="K302" s="148" t="s">
        <v>425</v>
      </c>
      <c r="L302" s="148" t="b">
        <v>0</v>
      </c>
      <c r="M302" s="172" t="s">
        <v>582</v>
      </c>
      <c r="N302" s="172" t="s">
        <v>582</v>
      </c>
      <c r="O302" s="148"/>
      <c r="P302" s="206">
        <v>1700</v>
      </c>
      <c r="Q302" s="191" t="s">
        <v>582</v>
      </c>
      <c r="R302" s="191" t="s">
        <v>582</v>
      </c>
      <c r="S302" s="191" t="s">
        <v>582</v>
      </c>
      <c r="T302" s="191" t="s">
        <v>582</v>
      </c>
      <c r="U302" s="148" t="b">
        <v>0</v>
      </c>
    </row>
    <row r="303" spans="1:21" x14ac:dyDescent="0.2">
      <c r="D303" s="144"/>
      <c r="N303" s="114"/>
    </row>
    <row r="304" spans="1:21" customFormat="1" x14ac:dyDescent="0.2">
      <c r="A304" s="117" t="s">
        <v>1332</v>
      </c>
      <c r="B304" s="114"/>
      <c r="C304" s="114"/>
      <c r="D304" s="114"/>
      <c r="E304" s="114"/>
      <c r="F304" s="114"/>
      <c r="G304" s="114"/>
      <c r="H304" s="117"/>
      <c r="I304" s="114"/>
      <c r="J304" s="114"/>
      <c r="K304" s="114"/>
      <c r="L304" s="114"/>
      <c r="M304" s="114"/>
    </row>
    <row r="305" spans="1:14" customFormat="1" x14ac:dyDescent="0.2">
      <c r="A305" s="117" t="s">
        <v>1331</v>
      </c>
      <c r="B305" s="114"/>
      <c r="C305" s="114"/>
      <c r="D305" s="114"/>
      <c r="E305" s="114"/>
      <c r="F305" s="114"/>
      <c r="G305" s="114"/>
      <c r="H305" s="117"/>
      <c r="I305" s="114"/>
      <c r="J305" s="114"/>
      <c r="K305" s="114"/>
      <c r="L305" s="114"/>
      <c r="M305" s="114"/>
    </row>
    <row r="306" spans="1:14" customFormat="1" ht="12" customHeight="1" x14ac:dyDescent="0.2">
      <c r="A306" s="215" t="s">
        <v>1307</v>
      </c>
    </row>
    <row r="307" spans="1:14" customFormat="1" ht="11.1" customHeight="1" x14ac:dyDescent="0.2">
      <c r="A307" s="215" t="s">
        <v>1330</v>
      </c>
    </row>
    <row r="308" spans="1:14" customFormat="1" ht="11.1" customHeight="1" x14ac:dyDescent="0.2">
      <c r="A308" s="215" t="s">
        <v>1306</v>
      </c>
    </row>
    <row r="309" spans="1:14" customFormat="1" ht="11.1" customHeight="1" x14ac:dyDescent="0.2">
      <c r="A309" s="215" t="s">
        <v>1333</v>
      </c>
    </row>
    <row r="310" spans="1:14" customFormat="1" ht="11.1" customHeight="1" x14ac:dyDescent="0.2">
      <c r="A310" s="215" t="s">
        <v>1338</v>
      </c>
    </row>
    <row r="311" spans="1:14" customFormat="1" ht="12.75" customHeight="1" x14ac:dyDescent="0.2">
      <c r="A311" s="215" t="s">
        <v>1305</v>
      </c>
    </row>
    <row r="312" spans="1:14" x14ac:dyDescent="0.2">
      <c r="A312" s="153" t="s">
        <v>1259</v>
      </c>
      <c r="B312" s="117" t="s">
        <v>1339</v>
      </c>
      <c r="C312" s="117"/>
      <c r="M312" s="114"/>
      <c r="N312" s="114"/>
    </row>
    <row r="313" spans="1:14" x14ac:dyDescent="0.2">
      <c r="A313" s="117"/>
      <c r="B313" s="117" t="s">
        <v>1267</v>
      </c>
      <c r="C313" s="117"/>
      <c r="M313" s="114"/>
      <c r="N313" s="114"/>
    </row>
    <row r="314" spans="1:14" x14ac:dyDescent="0.2">
      <c r="A314" s="117"/>
      <c r="B314" s="117" t="s">
        <v>1328</v>
      </c>
      <c r="C314" s="117"/>
      <c r="M314" s="114"/>
      <c r="N314" s="114"/>
    </row>
    <row r="315" spans="1:14" x14ac:dyDescent="0.2">
      <c r="A315" s="117"/>
      <c r="B315" s="188" t="s">
        <v>1277</v>
      </c>
      <c r="C315" s="188"/>
    </row>
    <row r="316" spans="1:14" x14ac:dyDescent="0.2">
      <c r="A316" s="117"/>
      <c r="B316" s="117" t="s">
        <v>1282</v>
      </c>
      <c r="C316" s="117"/>
    </row>
    <row r="317" spans="1:14" x14ac:dyDescent="0.2">
      <c r="A317" s="117"/>
      <c r="B317" s="117" t="s">
        <v>1283</v>
      </c>
      <c r="C317" s="117"/>
    </row>
    <row r="318" spans="1:14" x14ac:dyDescent="0.2">
      <c r="B318" s="188" t="s">
        <v>1281</v>
      </c>
      <c r="C318" s="188"/>
    </row>
    <row r="319" spans="1:14" x14ac:dyDescent="0.2">
      <c r="B319" s="188" t="s">
        <v>1284</v>
      </c>
      <c r="C319" s="188"/>
    </row>
  </sheetData>
  <autoFilter ref="A2:U302" xr:uid="{F3CE03BD-F2CF-40FA-A8E2-D50600F30474}"/>
  <phoneticPr fontId="8" type="noConversion"/>
  <conditionalFormatting sqref="Q3:T302">
    <cfRule type="containsBlanks" dxfId="6" priority="1">
      <formula>LEN(TRIM(Q3))=0</formula>
    </cfRule>
    <cfRule type="cellIs" dxfId="5" priority="2" operator="greaterThan">
      <formula>1</formula>
    </cfRule>
    <cfRule type="cellIs" dxfId="4" priority="3" operator="greaterThan">
      <formula>0.1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B36D9-13C0-4480-B387-F7211C6C3F39}">
  <sheetPr>
    <tabColor theme="9" tint="0.39997558519241921"/>
  </sheetPr>
  <dimension ref="A1:T123"/>
  <sheetViews>
    <sheetView workbookViewId="0">
      <selection activeCell="D38" sqref="D38"/>
    </sheetView>
  </sheetViews>
  <sheetFormatPr defaultRowHeight="12" x14ac:dyDescent="0.2"/>
  <cols>
    <col min="1" max="2" width="9.42578125" style="124" customWidth="1"/>
    <col min="3" max="3" width="8.85546875" style="124" bestFit="1" customWidth="1"/>
    <col min="4" max="4" width="14.42578125" style="124" bestFit="1" customWidth="1"/>
    <col min="5" max="5" width="10.42578125" style="124" customWidth="1"/>
    <col min="6" max="6" width="20.5703125" style="124" bestFit="1" customWidth="1"/>
    <col min="7" max="7" width="40.140625" style="128" bestFit="1" customWidth="1"/>
    <col min="8" max="8" width="6.85546875" style="124" customWidth="1"/>
    <col min="9" max="9" width="13.28515625" style="128" bestFit="1" customWidth="1"/>
    <col min="10" max="10" width="13.28515625" style="124" bestFit="1" customWidth="1"/>
    <col min="11" max="11" width="5.85546875" style="124" bestFit="1" customWidth="1"/>
    <col min="12" max="12" width="6.5703125" style="124" bestFit="1" customWidth="1"/>
    <col min="13" max="14" width="12.42578125" customWidth="1"/>
    <col min="15" max="15" width="12.28515625" customWidth="1"/>
    <col min="16" max="17" width="11.28515625" customWidth="1"/>
    <col min="20" max="20" width="40.85546875" style="128" bestFit="1" customWidth="1"/>
  </cols>
  <sheetData>
    <row r="1" spans="1:20" ht="15.75" x14ac:dyDescent="0.25">
      <c r="A1" s="174" t="s">
        <v>1345</v>
      </c>
      <c r="B1" s="173"/>
    </row>
    <row r="2" spans="1:20" s="140" customFormat="1" ht="36" x14ac:dyDescent="0.2">
      <c r="A2" s="154" t="s">
        <v>18</v>
      </c>
      <c r="B2" s="154" t="s">
        <v>1304</v>
      </c>
      <c r="C2" s="154" t="s">
        <v>44</v>
      </c>
      <c r="D2" s="154" t="s">
        <v>45</v>
      </c>
      <c r="E2" s="154" t="s">
        <v>48</v>
      </c>
      <c r="F2" s="154" t="s">
        <v>51</v>
      </c>
      <c r="G2" s="154" t="s">
        <v>52</v>
      </c>
      <c r="H2" s="154" t="s">
        <v>23</v>
      </c>
      <c r="I2" s="154" t="s">
        <v>423</v>
      </c>
      <c r="J2" s="161" t="s">
        <v>14</v>
      </c>
      <c r="K2" s="154" t="s">
        <v>15</v>
      </c>
      <c r="L2" s="161" t="s">
        <v>422</v>
      </c>
      <c r="M2" s="161" t="s">
        <v>1297</v>
      </c>
      <c r="N2" s="161" t="s">
        <v>1298</v>
      </c>
      <c r="O2" s="161" t="s">
        <v>1323</v>
      </c>
      <c r="P2" s="161" t="s">
        <v>1324</v>
      </c>
      <c r="Q2" s="162" t="s">
        <v>1257</v>
      </c>
    </row>
    <row r="3" spans="1:20" s="155" customFormat="1" x14ac:dyDescent="0.2">
      <c r="A3" s="121" t="s">
        <v>392</v>
      </c>
      <c r="B3" s="121" t="s">
        <v>1302</v>
      </c>
      <c r="C3" s="120">
        <v>45547</v>
      </c>
      <c r="D3" s="121" t="s">
        <v>395</v>
      </c>
      <c r="E3" s="121" t="s">
        <v>288</v>
      </c>
      <c r="F3" s="121" t="s">
        <v>396</v>
      </c>
      <c r="G3" s="141" t="s">
        <v>427</v>
      </c>
      <c r="H3" s="141" t="s">
        <v>87</v>
      </c>
      <c r="I3" s="141">
        <v>2.9</v>
      </c>
      <c r="J3" s="141">
        <v>2.9</v>
      </c>
      <c r="K3" s="124" t="s">
        <v>426</v>
      </c>
      <c r="L3" s="124" t="b">
        <v>1</v>
      </c>
      <c r="M3" s="155" t="s">
        <v>582</v>
      </c>
      <c r="N3" s="155">
        <v>8.7999999999999995E-2</v>
      </c>
      <c r="O3" s="155" t="s">
        <v>582</v>
      </c>
      <c r="P3" s="155">
        <v>32.954545454545453</v>
      </c>
      <c r="Q3" s="155" t="b">
        <v>1</v>
      </c>
      <c r="T3" s="128"/>
    </row>
    <row r="4" spans="1:20" s="155" customFormat="1" x14ac:dyDescent="0.2">
      <c r="A4" s="119" t="s">
        <v>392</v>
      </c>
      <c r="B4" s="119" t="s">
        <v>1302</v>
      </c>
      <c r="C4" s="120">
        <v>45547</v>
      </c>
      <c r="D4" s="121" t="s">
        <v>395</v>
      </c>
      <c r="E4" s="121" t="s">
        <v>288</v>
      </c>
      <c r="F4" s="121" t="s">
        <v>396</v>
      </c>
      <c r="G4" s="122" t="s">
        <v>0</v>
      </c>
      <c r="H4" s="123" t="s">
        <v>56</v>
      </c>
      <c r="I4" s="139">
        <v>2.6</v>
      </c>
      <c r="J4" s="126">
        <v>2.6</v>
      </c>
      <c r="K4" s="124" t="s">
        <v>426</v>
      </c>
      <c r="L4" s="124" t="b">
        <v>1</v>
      </c>
      <c r="M4" s="155">
        <v>1.6</v>
      </c>
      <c r="N4" s="155">
        <v>130</v>
      </c>
      <c r="O4" s="155">
        <v>1.625</v>
      </c>
      <c r="P4" s="155">
        <v>0.02</v>
      </c>
      <c r="Q4" s="155" t="b">
        <v>1</v>
      </c>
      <c r="T4" s="128"/>
    </row>
    <row r="5" spans="1:20" s="155" customFormat="1" x14ac:dyDescent="0.2">
      <c r="A5" s="119" t="s">
        <v>392</v>
      </c>
      <c r="B5" s="119" t="s">
        <v>1302</v>
      </c>
      <c r="C5" s="120">
        <v>45547</v>
      </c>
      <c r="D5" s="121" t="s">
        <v>395</v>
      </c>
      <c r="E5" s="121" t="s">
        <v>288</v>
      </c>
      <c r="F5" s="121" t="s">
        <v>396</v>
      </c>
      <c r="G5" s="122" t="s">
        <v>72</v>
      </c>
      <c r="H5" s="123" t="s">
        <v>56</v>
      </c>
      <c r="I5" s="135" t="s">
        <v>400</v>
      </c>
      <c r="J5" s="125">
        <v>6.7000000000000004E-2</v>
      </c>
      <c r="K5" s="124" t="s">
        <v>426</v>
      </c>
      <c r="L5" s="124" t="b">
        <v>0</v>
      </c>
      <c r="M5" s="155">
        <v>0.33</v>
      </c>
      <c r="N5" s="155" t="s">
        <v>582</v>
      </c>
      <c r="O5" s="155" t="s">
        <v>582</v>
      </c>
      <c r="P5" s="155" t="s">
        <v>582</v>
      </c>
      <c r="Q5" s="155" t="b">
        <v>0</v>
      </c>
      <c r="T5" s="128"/>
    </row>
    <row r="6" spans="1:20" s="155" customFormat="1" x14ac:dyDescent="0.2">
      <c r="A6" s="119" t="s">
        <v>392</v>
      </c>
      <c r="B6" s="119" t="s">
        <v>1302</v>
      </c>
      <c r="C6" s="120">
        <v>45547</v>
      </c>
      <c r="D6" s="121" t="s">
        <v>395</v>
      </c>
      <c r="E6" s="121" t="s">
        <v>288</v>
      </c>
      <c r="F6" s="121" t="s">
        <v>396</v>
      </c>
      <c r="G6" s="122" t="s">
        <v>82</v>
      </c>
      <c r="H6" s="123" t="s">
        <v>56</v>
      </c>
      <c r="I6" s="135" t="s">
        <v>401</v>
      </c>
      <c r="J6" s="125">
        <v>2.1</v>
      </c>
      <c r="K6" s="124" t="s">
        <v>426</v>
      </c>
      <c r="L6" s="124" t="b">
        <v>0</v>
      </c>
      <c r="M6" s="155">
        <v>11</v>
      </c>
      <c r="N6" s="155" t="s">
        <v>582</v>
      </c>
      <c r="O6" s="155" t="s">
        <v>582</v>
      </c>
      <c r="P6" s="155" t="s">
        <v>582</v>
      </c>
      <c r="Q6" s="155" t="b">
        <v>0</v>
      </c>
      <c r="T6" s="128"/>
    </row>
    <row r="7" spans="1:20" s="155" customFormat="1" x14ac:dyDescent="0.2">
      <c r="A7" s="119" t="s">
        <v>392</v>
      </c>
      <c r="B7" s="119" t="s">
        <v>1302</v>
      </c>
      <c r="C7" s="120">
        <v>45547</v>
      </c>
      <c r="D7" s="121" t="s">
        <v>395</v>
      </c>
      <c r="E7" s="121" t="s">
        <v>288</v>
      </c>
      <c r="F7" s="121" t="s">
        <v>396</v>
      </c>
      <c r="G7" s="122" t="s">
        <v>86</v>
      </c>
      <c r="H7" s="123" t="s">
        <v>87</v>
      </c>
      <c r="I7" s="135" t="s">
        <v>402</v>
      </c>
      <c r="J7" s="125">
        <v>3.9</v>
      </c>
      <c r="K7" s="124" t="s">
        <v>426</v>
      </c>
      <c r="L7" s="124" t="b">
        <v>0</v>
      </c>
      <c r="M7" s="155" t="s">
        <v>582</v>
      </c>
      <c r="N7" s="155">
        <v>22</v>
      </c>
      <c r="O7" s="155" t="s">
        <v>582</v>
      </c>
      <c r="P7" s="155" t="s">
        <v>582</v>
      </c>
      <c r="Q7" s="155" t="b">
        <v>0</v>
      </c>
      <c r="T7" s="128"/>
    </row>
    <row r="8" spans="1:20" s="155" customFormat="1" x14ac:dyDescent="0.2">
      <c r="A8" s="119" t="s">
        <v>392</v>
      </c>
      <c r="B8" s="119" t="s">
        <v>1302</v>
      </c>
      <c r="C8" s="120">
        <v>45547</v>
      </c>
      <c r="D8" s="121" t="s">
        <v>395</v>
      </c>
      <c r="E8" s="121" t="s">
        <v>288</v>
      </c>
      <c r="F8" s="121" t="s">
        <v>396</v>
      </c>
      <c r="G8" s="122" t="s">
        <v>97</v>
      </c>
      <c r="H8" s="123" t="s">
        <v>56</v>
      </c>
      <c r="I8" s="136">
        <v>0.47</v>
      </c>
      <c r="J8" s="126">
        <v>0.47</v>
      </c>
      <c r="K8" s="124" t="s">
        <v>426</v>
      </c>
      <c r="L8" s="124" t="b">
        <v>1</v>
      </c>
      <c r="M8" s="155">
        <v>2</v>
      </c>
      <c r="N8" s="155">
        <v>440</v>
      </c>
      <c r="O8" s="155">
        <v>0.23499999999999999</v>
      </c>
      <c r="P8" s="155">
        <v>1.0681818181818182E-3</v>
      </c>
      <c r="Q8" s="155" t="b">
        <v>0</v>
      </c>
      <c r="T8" s="128"/>
    </row>
    <row r="9" spans="1:20" s="155" customFormat="1" x14ac:dyDescent="0.2">
      <c r="A9" s="119" t="s">
        <v>392</v>
      </c>
      <c r="B9" s="119" t="s">
        <v>1302</v>
      </c>
      <c r="C9" s="120">
        <v>45547</v>
      </c>
      <c r="D9" s="121" t="s">
        <v>395</v>
      </c>
      <c r="E9" s="121" t="s">
        <v>288</v>
      </c>
      <c r="F9" s="121" t="s">
        <v>396</v>
      </c>
      <c r="G9" s="122" t="s">
        <v>101</v>
      </c>
      <c r="H9" s="123" t="s">
        <v>87</v>
      </c>
      <c r="I9" s="135" t="s">
        <v>403</v>
      </c>
      <c r="J9" s="125">
        <v>0.46</v>
      </c>
      <c r="K9" s="124" t="s">
        <v>426</v>
      </c>
      <c r="L9" s="124" t="b">
        <v>0</v>
      </c>
      <c r="M9" s="155" t="s">
        <v>582</v>
      </c>
      <c r="N9" s="155">
        <v>220</v>
      </c>
      <c r="O9" s="155" t="s">
        <v>582</v>
      </c>
      <c r="P9" s="155" t="s">
        <v>582</v>
      </c>
      <c r="Q9" s="155" t="b">
        <v>0</v>
      </c>
      <c r="T9" s="128"/>
    </row>
    <row r="10" spans="1:20" s="155" customFormat="1" x14ac:dyDescent="0.2">
      <c r="A10" s="119" t="s">
        <v>392</v>
      </c>
      <c r="B10" s="119" t="s">
        <v>1302</v>
      </c>
      <c r="C10" s="120">
        <v>45547</v>
      </c>
      <c r="D10" s="121" t="s">
        <v>395</v>
      </c>
      <c r="E10" s="121" t="s">
        <v>288</v>
      </c>
      <c r="F10" s="121" t="s">
        <v>396</v>
      </c>
      <c r="G10" s="122" t="s">
        <v>110</v>
      </c>
      <c r="H10" s="123" t="s">
        <v>56</v>
      </c>
      <c r="I10" s="135" t="s">
        <v>404</v>
      </c>
      <c r="J10" s="125">
        <v>8.5000000000000006E-2</v>
      </c>
      <c r="K10" s="124" t="s">
        <v>426</v>
      </c>
      <c r="L10" s="124" t="b">
        <v>0</v>
      </c>
      <c r="M10" s="155" t="s">
        <v>582</v>
      </c>
      <c r="N10" s="155" t="s">
        <v>582</v>
      </c>
      <c r="O10" s="155" t="s">
        <v>582</v>
      </c>
      <c r="P10" s="155" t="s">
        <v>582</v>
      </c>
      <c r="Q10" s="155" t="b">
        <v>0</v>
      </c>
      <c r="T10" s="128"/>
    </row>
    <row r="11" spans="1:20" s="155" customFormat="1" x14ac:dyDescent="0.2">
      <c r="A11" s="119" t="s">
        <v>392</v>
      </c>
      <c r="B11" s="119" t="s">
        <v>1302</v>
      </c>
      <c r="C11" s="120">
        <v>45547</v>
      </c>
      <c r="D11" s="121" t="s">
        <v>395</v>
      </c>
      <c r="E11" s="121" t="s">
        <v>288</v>
      </c>
      <c r="F11" s="121" t="s">
        <v>396</v>
      </c>
      <c r="G11" s="122" t="s">
        <v>118</v>
      </c>
      <c r="H11" s="123" t="s">
        <v>56</v>
      </c>
      <c r="I11" s="136">
        <v>0.51</v>
      </c>
      <c r="J11" s="126">
        <v>0.51</v>
      </c>
      <c r="K11" s="124" t="s">
        <v>426</v>
      </c>
      <c r="L11" s="124" t="b">
        <v>1</v>
      </c>
      <c r="M11" s="155">
        <v>0.53</v>
      </c>
      <c r="N11" s="155">
        <v>8.5</v>
      </c>
      <c r="O11" s="155">
        <v>0.96226415094339623</v>
      </c>
      <c r="P11" s="155">
        <v>0.06</v>
      </c>
      <c r="Q11" s="155" t="b">
        <v>0</v>
      </c>
      <c r="T11" s="128"/>
    </row>
    <row r="12" spans="1:20" s="155" customFormat="1" x14ac:dyDescent="0.2">
      <c r="A12" s="119" t="s">
        <v>392</v>
      </c>
      <c r="B12" s="119" t="s">
        <v>1302</v>
      </c>
      <c r="C12" s="120">
        <v>45547</v>
      </c>
      <c r="D12" s="121" t="s">
        <v>395</v>
      </c>
      <c r="E12" s="121" t="s">
        <v>288</v>
      </c>
      <c r="F12" s="121" t="s">
        <v>396</v>
      </c>
      <c r="G12" s="122" t="s">
        <v>121</v>
      </c>
      <c r="H12" s="123" t="s">
        <v>87</v>
      </c>
      <c r="I12" s="135" t="s">
        <v>405</v>
      </c>
      <c r="J12" s="125">
        <v>3.7</v>
      </c>
      <c r="K12" s="124" t="s">
        <v>426</v>
      </c>
      <c r="L12" s="124" t="b">
        <v>0</v>
      </c>
      <c r="M12" s="155" t="s">
        <v>582</v>
      </c>
      <c r="N12" s="155">
        <v>390</v>
      </c>
      <c r="O12" s="155" t="s">
        <v>582</v>
      </c>
      <c r="P12" s="155" t="s">
        <v>582</v>
      </c>
      <c r="Q12" s="155" t="b">
        <v>0</v>
      </c>
      <c r="T12" s="128"/>
    </row>
    <row r="13" spans="1:20" s="155" customFormat="1" x14ac:dyDescent="0.2">
      <c r="A13" s="119" t="s">
        <v>392</v>
      </c>
      <c r="B13" s="119" t="s">
        <v>1302</v>
      </c>
      <c r="C13" s="120">
        <v>45547</v>
      </c>
      <c r="D13" s="121" t="s">
        <v>395</v>
      </c>
      <c r="E13" s="121" t="s">
        <v>288</v>
      </c>
      <c r="F13" s="121" t="s">
        <v>396</v>
      </c>
      <c r="G13" s="122" t="s">
        <v>2</v>
      </c>
      <c r="H13" s="123" t="s">
        <v>87</v>
      </c>
      <c r="I13" s="135" t="s">
        <v>406</v>
      </c>
      <c r="J13" s="125">
        <v>0.6</v>
      </c>
      <c r="K13" s="124" t="s">
        <v>426</v>
      </c>
      <c r="L13" s="124" t="b">
        <v>0</v>
      </c>
      <c r="M13" s="155" t="s">
        <v>582</v>
      </c>
      <c r="N13" s="155">
        <v>880</v>
      </c>
      <c r="O13" s="155" t="s">
        <v>582</v>
      </c>
      <c r="P13" s="155" t="s">
        <v>582</v>
      </c>
      <c r="Q13" s="155" t="b">
        <v>0</v>
      </c>
      <c r="T13" s="128"/>
    </row>
    <row r="14" spans="1:20" s="155" customFormat="1" x14ac:dyDescent="0.2">
      <c r="A14" s="119" t="s">
        <v>392</v>
      </c>
      <c r="B14" s="119" t="s">
        <v>1302</v>
      </c>
      <c r="C14" s="120">
        <v>45547</v>
      </c>
      <c r="D14" s="121" t="s">
        <v>395</v>
      </c>
      <c r="E14" s="121" t="s">
        <v>288</v>
      </c>
      <c r="F14" s="121" t="s">
        <v>396</v>
      </c>
      <c r="G14" s="122" t="s">
        <v>3</v>
      </c>
      <c r="H14" s="123" t="s">
        <v>56</v>
      </c>
      <c r="I14" s="135" t="s">
        <v>407</v>
      </c>
      <c r="J14" s="125">
        <v>0.23</v>
      </c>
      <c r="K14" s="124" t="s">
        <v>426</v>
      </c>
      <c r="L14" s="124" t="b">
        <v>0</v>
      </c>
      <c r="M14" s="155">
        <v>1.1000000000000001</v>
      </c>
      <c r="N14" s="155">
        <v>3500</v>
      </c>
      <c r="O14" s="155" t="s">
        <v>582</v>
      </c>
      <c r="P14" s="155" t="s">
        <v>582</v>
      </c>
      <c r="Q14" s="155" t="b">
        <v>0</v>
      </c>
      <c r="T14" s="128"/>
    </row>
    <row r="15" spans="1:20" s="155" customFormat="1" x14ac:dyDescent="0.2">
      <c r="A15" s="119" t="s">
        <v>392</v>
      </c>
      <c r="B15" s="119" t="s">
        <v>1302</v>
      </c>
      <c r="C15" s="120">
        <v>45547</v>
      </c>
      <c r="D15" s="121" t="s">
        <v>395</v>
      </c>
      <c r="E15" s="121" t="s">
        <v>288</v>
      </c>
      <c r="F15" s="121" t="s">
        <v>396</v>
      </c>
      <c r="G15" s="122" t="s">
        <v>135</v>
      </c>
      <c r="H15" s="123" t="s">
        <v>56</v>
      </c>
      <c r="I15" s="135" t="s">
        <v>335</v>
      </c>
      <c r="J15" s="125">
        <v>0.4</v>
      </c>
      <c r="K15" s="124" t="s">
        <v>426</v>
      </c>
      <c r="L15" s="124" t="b">
        <v>0</v>
      </c>
      <c r="M15" s="155">
        <v>7.7</v>
      </c>
      <c r="N15" s="155" t="s">
        <v>582</v>
      </c>
      <c r="O15" s="155" t="s">
        <v>582</v>
      </c>
      <c r="P15" s="155" t="s">
        <v>582</v>
      </c>
      <c r="Q15" s="155" t="b">
        <v>0</v>
      </c>
      <c r="T15" s="128"/>
    </row>
    <row r="16" spans="1:20" s="155" customFormat="1" x14ac:dyDescent="0.2">
      <c r="A16" s="119" t="s">
        <v>392</v>
      </c>
      <c r="B16" s="119" t="s">
        <v>1302</v>
      </c>
      <c r="C16" s="120">
        <v>45547</v>
      </c>
      <c r="D16" s="121" t="s">
        <v>395</v>
      </c>
      <c r="E16" s="121" t="s">
        <v>288</v>
      </c>
      <c r="F16" s="121" t="s">
        <v>396</v>
      </c>
      <c r="G16" s="122" t="s">
        <v>140</v>
      </c>
      <c r="H16" s="123" t="s">
        <v>87</v>
      </c>
      <c r="I16" s="135" t="s">
        <v>335</v>
      </c>
      <c r="J16" s="125">
        <v>0.4</v>
      </c>
      <c r="K16" s="124" t="s">
        <v>426</v>
      </c>
      <c r="L16" s="124" t="b">
        <v>0</v>
      </c>
      <c r="M16" s="155" t="s">
        <v>582</v>
      </c>
      <c r="N16" s="155" t="s">
        <v>582</v>
      </c>
      <c r="O16" s="155" t="s">
        <v>582</v>
      </c>
      <c r="P16" s="155" t="s">
        <v>582</v>
      </c>
      <c r="Q16" s="155" t="b">
        <v>0</v>
      </c>
      <c r="T16" s="128"/>
    </row>
    <row r="17" spans="1:20" s="155" customFormat="1" x14ac:dyDescent="0.2">
      <c r="A17" s="119" t="s">
        <v>392</v>
      </c>
      <c r="B17" s="119" t="s">
        <v>1302</v>
      </c>
      <c r="C17" s="120">
        <v>45547</v>
      </c>
      <c r="D17" s="121" t="s">
        <v>395</v>
      </c>
      <c r="E17" s="121" t="s">
        <v>288</v>
      </c>
      <c r="F17" s="121" t="s">
        <v>396</v>
      </c>
      <c r="G17" s="122" t="s">
        <v>5</v>
      </c>
      <c r="H17" s="123" t="s">
        <v>87</v>
      </c>
      <c r="I17" s="135" t="s">
        <v>335</v>
      </c>
      <c r="J17" s="125">
        <v>0.4</v>
      </c>
      <c r="K17" s="124" t="s">
        <v>426</v>
      </c>
      <c r="L17" s="124" t="b">
        <v>0</v>
      </c>
      <c r="M17" s="155" t="s">
        <v>582</v>
      </c>
      <c r="N17" s="155">
        <v>180</v>
      </c>
      <c r="O17" s="155" t="s">
        <v>582</v>
      </c>
      <c r="P17" s="155" t="s">
        <v>582</v>
      </c>
      <c r="Q17" s="155" t="b">
        <v>0</v>
      </c>
      <c r="T17" s="128"/>
    </row>
    <row r="18" spans="1:20" s="155" customFormat="1" x14ac:dyDescent="0.2">
      <c r="A18" s="119" t="s">
        <v>392</v>
      </c>
      <c r="B18" s="119" t="s">
        <v>1302</v>
      </c>
      <c r="C18" s="120">
        <v>45547</v>
      </c>
      <c r="D18" s="121" t="s">
        <v>395</v>
      </c>
      <c r="E18" s="121" t="s">
        <v>288</v>
      </c>
      <c r="F18" s="121" t="s">
        <v>396</v>
      </c>
      <c r="G18" s="122" t="s">
        <v>147</v>
      </c>
      <c r="H18" s="123" t="s">
        <v>87</v>
      </c>
      <c r="I18" s="135" t="s">
        <v>335</v>
      </c>
      <c r="J18" s="125">
        <v>0.4</v>
      </c>
      <c r="K18" s="124" t="s">
        <v>426</v>
      </c>
      <c r="L18" s="124" t="b">
        <v>0</v>
      </c>
      <c r="M18" s="155" t="s">
        <v>582</v>
      </c>
      <c r="N18" s="155">
        <v>180</v>
      </c>
      <c r="O18" s="155" t="s">
        <v>582</v>
      </c>
      <c r="P18" s="155" t="s">
        <v>582</v>
      </c>
      <c r="Q18" s="155" t="b">
        <v>0</v>
      </c>
      <c r="T18" s="128"/>
    </row>
    <row r="19" spans="1:20" s="155" customFormat="1" x14ac:dyDescent="0.2">
      <c r="A19" s="119" t="s">
        <v>392</v>
      </c>
      <c r="B19" s="119" t="s">
        <v>1302</v>
      </c>
      <c r="C19" s="120">
        <v>45547</v>
      </c>
      <c r="D19" s="121" t="s">
        <v>395</v>
      </c>
      <c r="E19" s="121" t="s">
        <v>288</v>
      </c>
      <c r="F19" s="121" t="s">
        <v>396</v>
      </c>
      <c r="G19" s="122" t="s">
        <v>150</v>
      </c>
      <c r="H19" s="123" t="s">
        <v>56</v>
      </c>
      <c r="I19" s="135" t="s">
        <v>408</v>
      </c>
      <c r="J19" s="125">
        <v>35</v>
      </c>
      <c r="K19" s="124" t="s">
        <v>426</v>
      </c>
      <c r="L19" s="124" t="b">
        <v>0</v>
      </c>
      <c r="M19" s="155">
        <v>1200</v>
      </c>
      <c r="N19" s="155">
        <v>2600</v>
      </c>
      <c r="O19" s="155" t="s">
        <v>582</v>
      </c>
      <c r="P19" s="155" t="s">
        <v>582</v>
      </c>
      <c r="Q19" s="155" t="b">
        <v>0</v>
      </c>
      <c r="T19" s="128"/>
    </row>
    <row r="20" spans="1:20" s="155" customFormat="1" x14ac:dyDescent="0.2">
      <c r="A20" s="119" t="s">
        <v>392</v>
      </c>
      <c r="B20" s="119" t="s">
        <v>1302</v>
      </c>
      <c r="C20" s="120">
        <v>45547</v>
      </c>
      <c r="D20" s="121" t="s">
        <v>395</v>
      </c>
      <c r="E20" s="121" t="s">
        <v>288</v>
      </c>
      <c r="F20" s="121" t="s">
        <v>396</v>
      </c>
      <c r="G20" s="122" t="s">
        <v>154</v>
      </c>
      <c r="H20" s="123" t="s">
        <v>56</v>
      </c>
      <c r="I20" s="135" t="s">
        <v>409</v>
      </c>
      <c r="J20" s="125">
        <v>7.6999999999999999E-2</v>
      </c>
      <c r="K20" s="124" t="s">
        <v>426</v>
      </c>
      <c r="L20" s="124" t="b">
        <v>0</v>
      </c>
      <c r="M20" s="155">
        <v>0.02</v>
      </c>
      <c r="N20" s="155">
        <v>39</v>
      </c>
      <c r="O20" s="155" t="s">
        <v>582</v>
      </c>
      <c r="P20" s="155" t="s">
        <v>582</v>
      </c>
      <c r="Q20" s="155" t="b">
        <v>0</v>
      </c>
      <c r="T20" s="128"/>
    </row>
    <row r="21" spans="1:20" s="155" customFormat="1" x14ac:dyDescent="0.2">
      <c r="A21" s="119" t="s">
        <v>392</v>
      </c>
      <c r="B21" s="119" t="s">
        <v>1302</v>
      </c>
      <c r="C21" s="120">
        <v>45547</v>
      </c>
      <c r="D21" s="121" t="s">
        <v>395</v>
      </c>
      <c r="E21" s="121" t="s">
        <v>288</v>
      </c>
      <c r="F21" s="121" t="s">
        <v>396</v>
      </c>
      <c r="G21" s="122" t="s">
        <v>158</v>
      </c>
      <c r="H21" s="123" t="s">
        <v>56</v>
      </c>
      <c r="I21" s="137">
        <v>6.5000000000000002E-2</v>
      </c>
      <c r="J21" s="126">
        <v>6.5000000000000002E-2</v>
      </c>
      <c r="K21" s="124" t="s">
        <v>426</v>
      </c>
      <c r="L21" s="124" t="b">
        <v>1</v>
      </c>
      <c r="M21" s="155">
        <v>0.47</v>
      </c>
      <c r="N21" s="155">
        <v>31</v>
      </c>
      <c r="O21" s="155">
        <v>0.13829787234042554</v>
      </c>
      <c r="P21" s="155">
        <v>2.096774193548387E-3</v>
      </c>
      <c r="Q21" s="155" t="b">
        <v>0</v>
      </c>
      <c r="T21" s="128"/>
    </row>
    <row r="22" spans="1:20" s="155" customFormat="1" x14ac:dyDescent="0.2">
      <c r="A22" s="119" t="s">
        <v>392</v>
      </c>
      <c r="B22" s="119" t="s">
        <v>1302</v>
      </c>
      <c r="C22" s="120">
        <v>45547</v>
      </c>
      <c r="D22" s="121" t="s">
        <v>395</v>
      </c>
      <c r="E22" s="121" t="s">
        <v>288</v>
      </c>
      <c r="F22" s="121" t="s">
        <v>396</v>
      </c>
      <c r="G22" s="122" t="s">
        <v>6</v>
      </c>
      <c r="H22" s="123" t="s">
        <v>56</v>
      </c>
      <c r="I22" s="136">
        <v>0.66</v>
      </c>
      <c r="J22" s="126">
        <v>0.66</v>
      </c>
      <c r="K22" s="124" t="s">
        <v>426</v>
      </c>
      <c r="L22" s="124" t="b">
        <v>1</v>
      </c>
      <c r="M22" s="155">
        <v>4.9000000000000004</v>
      </c>
      <c r="N22" s="155">
        <v>4400</v>
      </c>
      <c r="O22" s="155">
        <v>0.13469387755102041</v>
      </c>
      <c r="P22" s="155">
        <v>1.5000000000000001E-4</v>
      </c>
      <c r="Q22" s="155" t="b">
        <v>0</v>
      </c>
      <c r="T22" s="128"/>
    </row>
    <row r="23" spans="1:20" s="155" customFormat="1" x14ac:dyDescent="0.2">
      <c r="A23" s="119" t="s">
        <v>392</v>
      </c>
      <c r="B23" s="119" t="s">
        <v>1302</v>
      </c>
      <c r="C23" s="120">
        <v>45547</v>
      </c>
      <c r="D23" s="121" t="s">
        <v>395</v>
      </c>
      <c r="E23" s="121" t="s">
        <v>288</v>
      </c>
      <c r="F23" s="121" t="s">
        <v>396</v>
      </c>
      <c r="G23" s="122" t="s">
        <v>164</v>
      </c>
      <c r="H23" s="123" t="s">
        <v>56</v>
      </c>
      <c r="I23" s="135" t="s">
        <v>410</v>
      </c>
      <c r="J23" s="125">
        <v>7.2</v>
      </c>
      <c r="K23" s="124" t="s">
        <v>426</v>
      </c>
      <c r="L23" s="124" t="b">
        <v>0</v>
      </c>
      <c r="M23" s="155">
        <v>47</v>
      </c>
      <c r="N23" s="155">
        <v>13000</v>
      </c>
      <c r="O23" s="155" t="s">
        <v>582</v>
      </c>
      <c r="P23" s="155" t="s">
        <v>582</v>
      </c>
      <c r="Q23" s="155" t="b">
        <v>0</v>
      </c>
      <c r="T23" s="128"/>
    </row>
    <row r="24" spans="1:20" s="155" customFormat="1" x14ac:dyDescent="0.2">
      <c r="A24" s="119" t="s">
        <v>392</v>
      </c>
      <c r="B24" s="119" t="s">
        <v>1302</v>
      </c>
      <c r="C24" s="120">
        <v>45547</v>
      </c>
      <c r="D24" s="121" t="s">
        <v>395</v>
      </c>
      <c r="E24" s="121" t="s">
        <v>288</v>
      </c>
      <c r="F24" s="121" t="s">
        <v>396</v>
      </c>
      <c r="G24" s="122" t="s">
        <v>7</v>
      </c>
      <c r="H24" s="123" t="s">
        <v>56</v>
      </c>
      <c r="I24" s="136">
        <v>0.18</v>
      </c>
      <c r="J24" s="126">
        <v>0.18</v>
      </c>
      <c r="K24" s="124" t="s">
        <v>426</v>
      </c>
      <c r="L24" s="124" t="b">
        <v>1</v>
      </c>
      <c r="M24" s="155">
        <v>0.36</v>
      </c>
      <c r="N24" s="155">
        <v>13</v>
      </c>
      <c r="O24" s="155">
        <v>0.5</v>
      </c>
      <c r="P24" s="155">
        <v>1.3846153846153845E-2</v>
      </c>
      <c r="Q24" s="155" t="b">
        <v>0</v>
      </c>
      <c r="T24" s="128"/>
    </row>
    <row r="25" spans="1:20" s="155" customFormat="1" x14ac:dyDescent="0.2">
      <c r="A25" s="119" t="s">
        <v>392</v>
      </c>
      <c r="B25" s="119" t="s">
        <v>1302</v>
      </c>
      <c r="C25" s="120">
        <v>45547</v>
      </c>
      <c r="D25" s="121" t="s">
        <v>395</v>
      </c>
      <c r="E25" s="121" t="s">
        <v>288</v>
      </c>
      <c r="F25" s="121" t="s">
        <v>396</v>
      </c>
      <c r="G25" s="122" t="s">
        <v>172</v>
      </c>
      <c r="H25" s="123" t="s">
        <v>87</v>
      </c>
      <c r="I25" s="135" t="s">
        <v>411</v>
      </c>
      <c r="J25" s="125">
        <v>9.8000000000000007</v>
      </c>
      <c r="K25" s="124" t="s">
        <v>426</v>
      </c>
      <c r="L25" s="124" t="b">
        <v>0</v>
      </c>
      <c r="M25" s="155" t="s">
        <v>582</v>
      </c>
      <c r="N25" s="155">
        <v>1800</v>
      </c>
      <c r="O25" s="155" t="s">
        <v>582</v>
      </c>
      <c r="P25" s="155" t="s">
        <v>582</v>
      </c>
      <c r="Q25" s="155" t="b">
        <v>0</v>
      </c>
      <c r="T25" s="128"/>
    </row>
    <row r="26" spans="1:20" s="155" customFormat="1" x14ac:dyDescent="0.2">
      <c r="A26" s="119" t="s">
        <v>392</v>
      </c>
      <c r="B26" s="119" t="s">
        <v>1302</v>
      </c>
      <c r="C26" s="120">
        <v>45547</v>
      </c>
      <c r="D26" s="121" t="s">
        <v>395</v>
      </c>
      <c r="E26" s="121" t="s">
        <v>288</v>
      </c>
      <c r="F26" s="121" t="s">
        <v>396</v>
      </c>
      <c r="G26" s="122" t="s">
        <v>9</v>
      </c>
      <c r="H26" s="123" t="s">
        <v>56</v>
      </c>
      <c r="I26" s="135" t="s">
        <v>412</v>
      </c>
      <c r="J26" s="125">
        <v>6.8</v>
      </c>
      <c r="K26" s="124" t="s">
        <v>426</v>
      </c>
      <c r="L26" s="124" t="b">
        <v>0</v>
      </c>
      <c r="M26" s="155">
        <v>47</v>
      </c>
      <c r="N26" s="155">
        <v>180</v>
      </c>
      <c r="O26" s="155" t="s">
        <v>582</v>
      </c>
      <c r="P26" s="155" t="s">
        <v>582</v>
      </c>
      <c r="Q26" s="155" t="b">
        <v>0</v>
      </c>
      <c r="T26" s="128"/>
    </row>
    <row r="27" spans="1:20" s="155" customFormat="1" x14ac:dyDescent="0.2">
      <c r="A27" s="119" t="s">
        <v>392</v>
      </c>
      <c r="B27" s="119" t="s">
        <v>1302</v>
      </c>
      <c r="C27" s="120">
        <v>45547</v>
      </c>
      <c r="D27" s="121" t="s">
        <v>395</v>
      </c>
      <c r="E27" s="121" t="s">
        <v>288</v>
      </c>
      <c r="F27" s="121" t="s">
        <v>396</v>
      </c>
      <c r="G27" s="122" t="s">
        <v>11</v>
      </c>
      <c r="H27" s="123" t="s">
        <v>87</v>
      </c>
      <c r="I27" s="135" t="s">
        <v>413</v>
      </c>
      <c r="J27" s="125">
        <v>7.5</v>
      </c>
      <c r="K27" s="124" t="s">
        <v>426</v>
      </c>
      <c r="L27" s="124" t="b">
        <v>0</v>
      </c>
      <c r="M27" s="155" t="s">
        <v>582</v>
      </c>
      <c r="N27" s="155">
        <v>22000</v>
      </c>
      <c r="O27" s="155" t="s">
        <v>582</v>
      </c>
      <c r="P27" s="155" t="s">
        <v>582</v>
      </c>
      <c r="Q27" s="155" t="b">
        <v>0</v>
      </c>
      <c r="T27" s="128"/>
    </row>
    <row r="28" spans="1:20" s="155" customFormat="1" x14ac:dyDescent="0.2">
      <c r="A28" s="119" t="s">
        <v>392</v>
      </c>
      <c r="B28" s="119" t="s">
        <v>1302</v>
      </c>
      <c r="C28" s="120">
        <v>45547</v>
      </c>
      <c r="D28" s="121" t="s">
        <v>395</v>
      </c>
      <c r="E28" s="121" t="s">
        <v>288</v>
      </c>
      <c r="F28" s="121" t="s">
        <v>396</v>
      </c>
      <c r="G28" s="122" t="s">
        <v>176</v>
      </c>
      <c r="H28" s="123" t="s">
        <v>87</v>
      </c>
      <c r="I28" s="135" t="s">
        <v>414</v>
      </c>
      <c r="J28" s="125">
        <v>0.55000000000000004</v>
      </c>
      <c r="K28" s="124" t="s">
        <v>426</v>
      </c>
      <c r="L28" s="124" t="b">
        <v>0</v>
      </c>
      <c r="M28" s="155" t="s">
        <v>582</v>
      </c>
      <c r="N28" s="155">
        <v>22000</v>
      </c>
      <c r="O28" s="155" t="s">
        <v>582</v>
      </c>
      <c r="P28" s="155" t="s">
        <v>582</v>
      </c>
      <c r="Q28" s="155" t="b">
        <v>0</v>
      </c>
      <c r="T28" s="128"/>
    </row>
    <row r="29" spans="1:20" s="155" customFormat="1" x14ac:dyDescent="0.2">
      <c r="A29" s="119" t="s">
        <v>392</v>
      </c>
      <c r="B29" s="119" t="s">
        <v>1302</v>
      </c>
      <c r="C29" s="120">
        <v>45547</v>
      </c>
      <c r="D29" s="121" t="s">
        <v>395</v>
      </c>
      <c r="E29" s="121" t="s">
        <v>288</v>
      </c>
      <c r="F29" s="121" t="s">
        <v>396</v>
      </c>
      <c r="G29" s="122" t="s">
        <v>180</v>
      </c>
      <c r="H29" s="123" t="s">
        <v>56</v>
      </c>
      <c r="I29" s="135" t="s">
        <v>415</v>
      </c>
      <c r="J29" s="125">
        <v>5.5E-2</v>
      </c>
      <c r="K29" s="124" t="s">
        <v>426</v>
      </c>
      <c r="L29" s="124" t="b">
        <v>0</v>
      </c>
      <c r="M29" s="155">
        <v>0.77</v>
      </c>
      <c r="N29" s="155">
        <v>0.88</v>
      </c>
      <c r="O29" s="155" t="s">
        <v>582</v>
      </c>
      <c r="P29" s="155" t="s">
        <v>582</v>
      </c>
      <c r="Q29" s="155" t="b">
        <v>0</v>
      </c>
      <c r="T29" s="128"/>
    </row>
    <row r="30" spans="1:20" s="155" customFormat="1" x14ac:dyDescent="0.2">
      <c r="A30" s="119" t="s">
        <v>392</v>
      </c>
      <c r="B30" s="119" t="s">
        <v>1302</v>
      </c>
      <c r="C30" s="120">
        <v>45547</v>
      </c>
      <c r="D30" s="121" t="s">
        <v>395</v>
      </c>
      <c r="E30" s="121" t="s">
        <v>288</v>
      </c>
      <c r="F30" s="121" t="s">
        <v>396</v>
      </c>
      <c r="G30" s="122" t="s">
        <v>184</v>
      </c>
      <c r="H30" s="123" t="s">
        <v>185</v>
      </c>
      <c r="I30" s="135" t="s">
        <v>416</v>
      </c>
      <c r="J30" s="125">
        <v>0.11</v>
      </c>
      <c r="K30" s="124" t="s">
        <v>426</v>
      </c>
      <c r="L30" s="124" t="b">
        <v>0</v>
      </c>
      <c r="M30" s="155">
        <v>3</v>
      </c>
      <c r="N30" s="155">
        <v>8.8000000000000007</v>
      </c>
      <c r="O30" s="155" t="s">
        <v>582</v>
      </c>
      <c r="P30" s="155" t="s">
        <v>582</v>
      </c>
      <c r="Q30" s="155" t="b">
        <v>0</v>
      </c>
      <c r="T30" s="128"/>
    </row>
    <row r="31" spans="1:20" s="155" customFormat="1" x14ac:dyDescent="0.2">
      <c r="A31" s="119" t="s">
        <v>392</v>
      </c>
      <c r="B31" s="119" t="s">
        <v>1302</v>
      </c>
      <c r="C31" s="120">
        <v>45547</v>
      </c>
      <c r="D31" s="121" t="s">
        <v>395</v>
      </c>
      <c r="E31" s="121" t="s">
        <v>288</v>
      </c>
      <c r="F31" s="121" t="s">
        <v>396</v>
      </c>
      <c r="G31" s="122" t="s">
        <v>188</v>
      </c>
      <c r="H31" s="123" t="s">
        <v>87</v>
      </c>
      <c r="I31" s="135" t="s">
        <v>417</v>
      </c>
      <c r="J31" s="125">
        <v>2.2000000000000002</v>
      </c>
      <c r="K31" s="124" t="s">
        <v>426</v>
      </c>
      <c r="L31" s="124" t="b">
        <v>0</v>
      </c>
      <c r="M31" s="155" t="s">
        <v>582</v>
      </c>
      <c r="N31" s="155" t="s">
        <v>582</v>
      </c>
      <c r="O31" s="155" t="s">
        <v>582</v>
      </c>
      <c r="P31" s="155" t="s">
        <v>582</v>
      </c>
      <c r="Q31" s="155" t="b">
        <v>0</v>
      </c>
      <c r="T31" s="128"/>
    </row>
    <row r="32" spans="1:20" s="155" customFormat="1" x14ac:dyDescent="0.2">
      <c r="A32" s="119" t="s">
        <v>392</v>
      </c>
      <c r="B32" s="119" t="s">
        <v>1302</v>
      </c>
      <c r="C32" s="120">
        <v>45547</v>
      </c>
      <c r="D32" s="121" t="s">
        <v>395</v>
      </c>
      <c r="E32" s="121" t="s">
        <v>288</v>
      </c>
      <c r="F32" s="121" t="s">
        <v>396</v>
      </c>
      <c r="G32" s="122" t="s">
        <v>191</v>
      </c>
      <c r="H32" s="123" t="s">
        <v>87</v>
      </c>
      <c r="I32" s="135" t="s">
        <v>418</v>
      </c>
      <c r="J32" s="125">
        <v>4.9000000000000004</v>
      </c>
      <c r="K32" s="124" t="s">
        <v>426</v>
      </c>
      <c r="L32" s="124" t="b">
        <v>0</v>
      </c>
      <c r="M32" s="155" t="s">
        <v>582</v>
      </c>
      <c r="N32" s="155">
        <v>260</v>
      </c>
      <c r="O32" s="155" t="s">
        <v>582</v>
      </c>
      <c r="P32" s="155" t="s">
        <v>582</v>
      </c>
      <c r="Q32" s="155" t="b">
        <v>0</v>
      </c>
      <c r="T32" s="128"/>
    </row>
    <row r="33" spans="1:20" s="155" customFormat="1" x14ac:dyDescent="0.2">
      <c r="A33" s="119" t="s">
        <v>392</v>
      </c>
      <c r="B33" s="119" t="s">
        <v>1302</v>
      </c>
      <c r="C33" s="120">
        <v>45547</v>
      </c>
      <c r="D33" s="121" t="s">
        <v>395</v>
      </c>
      <c r="E33" s="121" t="s">
        <v>288</v>
      </c>
      <c r="F33" s="121" t="s">
        <v>396</v>
      </c>
      <c r="G33" s="122" t="s">
        <v>1</v>
      </c>
      <c r="H33" s="123" t="s">
        <v>87</v>
      </c>
      <c r="I33" s="135" t="s">
        <v>418</v>
      </c>
      <c r="J33" s="125">
        <v>4.9000000000000004</v>
      </c>
      <c r="K33" s="124" t="s">
        <v>426</v>
      </c>
      <c r="L33" s="124" t="b">
        <v>0</v>
      </c>
      <c r="M33" s="155" t="s">
        <v>582</v>
      </c>
      <c r="N33" s="155">
        <v>260</v>
      </c>
      <c r="O33" s="155" t="s">
        <v>582</v>
      </c>
      <c r="P33" s="155" t="s">
        <v>582</v>
      </c>
      <c r="Q33" s="155" t="b">
        <v>0</v>
      </c>
      <c r="T33" s="128"/>
    </row>
    <row r="34" spans="1:20" s="155" customFormat="1" x14ac:dyDescent="0.2">
      <c r="A34" s="119" t="s">
        <v>392</v>
      </c>
      <c r="B34" s="119" t="s">
        <v>1302</v>
      </c>
      <c r="C34" s="120">
        <v>45547</v>
      </c>
      <c r="D34" s="121" t="s">
        <v>395</v>
      </c>
      <c r="E34" s="121" t="s">
        <v>288</v>
      </c>
      <c r="F34" s="121" t="s">
        <v>396</v>
      </c>
      <c r="G34" s="122" t="s">
        <v>196</v>
      </c>
      <c r="H34" s="123" t="s">
        <v>56</v>
      </c>
      <c r="I34" s="135" t="s">
        <v>419</v>
      </c>
      <c r="J34" s="125">
        <v>0.26</v>
      </c>
      <c r="K34" s="124" t="s">
        <v>426</v>
      </c>
      <c r="L34" s="124" t="b">
        <v>0</v>
      </c>
      <c r="M34" s="155">
        <v>2.8</v>
      </c>
      <c r="N34" s="155">
        <v>220</v>
      </c>
      <c r="O34" s="155" t="s">
        <v>582</v>
      </c>
      <c r="P34" s="155" t="s">
        <v>582</v>
      </c>
      <c r="Q34" s="155" t="b">
        <v>0</v>
      </c>
      <c r="T34" s="128"/>
    </row>
    <row r="35" spans="1:20" s="155" customFormat="1" x14ac:dyDescent="0.2">
      <c r="A35" s="119" t="s">
        <v>392</v>
      </c>
      <c r="B35" s="119" t="s">
        <v>1302</v>
      </c>
      <c r="C35" s="120">
        <v>45547</v>
      </c>
      <c r="D35" s="121" t="s">
        <v>395</v>
      </c>
      <c r="E35" s="121" t="s">
        <v>288</v>
      </c>
      <c r="F35" s="121" t="s">
        <v>396</v>
      </c>
      <c r="G35" s="122" t="s">
        <v>200</v>
      </c>
      <c r="H35" s="123" t="s">
        <v>87</v>
      </c>
      <c r="I35" s="136">
        <v>2.89</v>
      </c>
      <c r="J35" s="126">
        <v>2.89</v>
      </c>
      <c r="K35" s="124" t="s">
        <v>426</v>
      </c>
      <c r="L35" s="124" t="b">
        <v>1</v>
      </c>
      <c r="M35" s="155" t="s">
        <v>582</v>
      </c>
      <c r="N35" s="155">
        <v>440</v>
      </c>
      <c r="O35" s="155" t="s">
        <v>582</v>
      </c>
      <c r="P35" s="155">
        <v>6.5681818181818185E-3</v>
      </c>
      <c r="Q35" s="155" t="b">
        <v>0</v>
      </c>
      <c r="T35" s="128"/>
    </row>
    <row r="36" spans="1:20" s="155" customFormat="1" x14ac:dyDescent="0.2">
      <c r="A36" s="119" t="s">
        <v>392</v>
      </c>
      <c r="B36" s="119" t="s">
        <v>1302</v>
      </c>
      <c r="C36" s="127">
        <v>45574</v>
      </c>
      <c r="D36" s="121" t="s">
        <v>395</v>
      </c>
      <c r="E36" s="121" t="s">
        <v>288</v>
      </c>
      <c r="F36" s="121" t="s">
        <v>396</v>
      </c>
      <c r="G36" s="122" t="s">
        <v>265</v>
      </c>
      <c r="H36" s="123" t="s">
        <v>87</v>
      </c>
      <c r="I36" s="138">
        <v>120</v>
      </c>
      <c r="J36" s="126">
        <v>120</v>
      </c>
      <c r="K36" s="124" t="s">
        <v>426</v>
      </c>
      <c r="L36" s="124" t="b">
        <v>1</v>
      </c>
      <c r="M36" s="155" t="s">
        <v>582</v>
      </c>
      <c r="N36" s="155">
        <v>1200</v>
      </c>
      <c r="O36" s="155" t="s">
        <v>582</v>
      </c>
      <c r="P36" s="155">
        <v>0.1</v>
      </c>
      <c r="Q36" s="155" t="b">
        <v>0</v>
      </c>
      <c r="T36" s="128"/>
    </row>
    <row r="37" spans="1:20" s="155" customFormat="1" x14ac:dyDescent="0.2">
      <c r="A37" s="119" t="s">
        <v>392</v>
      </c>
      <c r="B37" s="119" t="s">
        <v>1302</v>
      </c>
      <c r="C37" s="127">
        <v>45574</v>
      </c>
      <c r="D37" s="121" t="s">
        <v>395</v>
      </c>
      <c r="E37" s="121" t="s">
        <v>288</v>
      </c>
      <c r="F37" s="121" t="s">
        <v>396</v>
      </c>
      <c r="G37" s="122" t="s">
        <v>270</v>
      </c>
      <c r="H37" s="123" t="s">
        <v>87</v>
      </c>
      <c r="I37" s="138">
        <v>110</v>
      </c>
      <c r="J37" s="126">
        <v>110</v>
      </c>
      <c r="K37" s="124" t="s">
        <v>426</v>
      </c>
      <c r="L37" s="124" t="b">
        <v>1</v>
      </c>
      <c r="M37" s="155" t="s">
        <v>582</v>
      </c>
      <c r="N37" s="155">
        <v>430</v>
      </c>
      <c r="O37" s="155" t="s">
        <v>582</v>
      </c>
      <c r="P37" s="155">
        <v>0.2558139534883721</v>
      </c>
      <c r="Q37" s="155" t="b">
        <v>1</v>
      </c>
      <c r="T37" s="128"/>
    </row>
    <row r="38" spans="1:20" s="155" customFormat="1" x14ac:dyDescent="0.2">
      <c r="A38" s="121" t="s">
        <v>393</v>
      </c>
      <c r="B38" s="121" t="s">
        <v>1302</v>
      </c>
      <c r="C38" s="120">
        <v>45547</v>
      </c>
      <c r="D38" s="121" t="s">
        <v>395</v>
      </c>
      <c r="E38" s="121" t="s">
        <v>288</v>
      </c>
      <c r="F38" s="123" t="s">
        <v>397</v>
      </c>
      <c r="G38" s="141" t="s">
        <v>427</v>
      </c>
      <c r="H38" s="141" t="s">
        <v>87</v>
      </c>
      <c r="I38" s="141">
        <v>2.7</v>
      </c>
      <c r="J38" s="141">
        <v>2.7</v>
      </c>
      <c r="K38" s="124" t="s">
        <v>426</v>
      </c>
      <c r="L38" s="124" t="b">
        <v>1</v>
      </c>
      <c r="M38" s="155" t="s">
        <v>582</v>
      </c>
      <c r="N38" s="155">
        <v>8.7999999999999995E-2</v>
      </c>
      <c r="O38" s="155" t="s">
        <v>582</v>
      </c>
      <c r="P38" s="155">
        <v>30.681818181818187</v>
      </c>
      <c r="Q38" s="155" t="b">
        <v>1</v>
      </c>
      <c r="T38" s="128"/>
    </row>
    <row r="39" spans="1:20" s="155" customFormat="1" x14ac:dyDescent="0.2">
      <c r="A39" s="119" t="s">
        <v>393</v>
      </c>
      <c r="B39" s="119" t="s">
        <v>1302</v>
      </c>
      <c r="C39" s="120">
        <v>45547</v>
      </c>
      <c r="D39" s="121" t="s">
        <v>395</v>
      </c>
      <c r="E39" s="121" t="s">
        <v>288</v>
      </c>
      <c r="F39" s="123" t="s">
        <v>397</v>
      </c>
      <c r="G39" s="122" t="s">
        <v>0</v>
      </c>
      <c r="H39" s="123" t="s">
        <v>56</v>
      </c>
      <c r="I39" s="139">
        <v>1.4</v>
      </c>
      <c r="J39" s="126">
        <v>1.4</v>
      </c>
      <c r="K39" s="124" t="s">
        <v>426</v>
      </c>
      <c r="L39" s="124" t="b">
        <v>1</v>
      </c>
      <c r="M39" s="155">
        <v>1.6</v>
      </c>
      <c r="N39" s="155">
        <v>130</v>
      </c>
      <c r="O39" s="155">
        <v>0.87499999999999989</v>
      </c>
      <c r="P39" s="155">
        <v>1.0769230769230769E-2</v>
      </c>
      <c r="Q39" s="155" t="b">
        <v>0</v>
      </c>
      <c r="T39" s="128"/>
    </row>
    <row r="40" spans="1:20" s="155" customFormat="1" x14ac:dyDescent="0.2">
      <c r="A40" s="119" t="s">
        <v>393</v>
      </c>
      <c r="B40" s="119" t="s">
        <v>1302</v>
      </c>
      <c r="C40" s="120">
        <v>45547</v>
      </c>
      <c r="D40" s="121" t="s">
        <v>395</v>
      </c>
      <c r="E40" s="121" t="s">
        <v>288</v>
      </c>
      <c r="F40" s="123" t="s">
        <v>397</v>
      </c>
      <c r="G40" s="122" t="s">
        <v>72</v>
      </c>
      <c r="H40" s="123" t="s">
        <v>56</v>
      </c>
      <c r="I40" s="135" t="s">
        <v>400</v>
      </c>
      <c r="J40" s="125">
        <v>6.7000000000000004E-2</v>
      </c>
      <c r="K40" s="124" t="s">
        <v>426</v>
      </c>
      <c r="L40" s="124" t="b">
        <v>0</v>
      </c>
      <c r="M40" s="155">
        <v>0.33</v>
      </c>
      <c r="N40" s="155" t="s">
        <v>582</v>
      </c>
      <c r="O40" s="155" t="s">
        <v>582</v>
      </c>
      <c r="P40" s="155" t="s">
        <v>582</v>
      </c>
      <c r="Q40" s="155" t="b">
        <v>0</v>
      </c>
      <c r="T40" s="128"/>
    </row>
    <row r="41" spans="1:20" s="155" customFormat="1" x14ac:dyDescent="0.2">
      <c r="A41" s="119" t="s">
        <v>393</v>
      </c>
      <c r="B41" s="119" t="s">
        <v>1302</v>
      </c>
      <c r="C41" s="120">
        <v>45547</v>
      </c>
      <c r="D41" s="121" t="s">
        <v>395</v>
      </c>
      <c r="E41" s="121" t="s">
        <v>288</v>
      </c>
      <c r="F41" s="123" t="s">
        <v>397</v>
      </c>
      <c r="G41" s="122" t="s">
        <v>82</v>
      </c>
      <c r="H41" s="123" t="s">
        <v>56</v>
      </c>
      <c r="I41" s="135" t="s">
        <v>401</v>
      </c>
      <c r="J41" s="125">
        <v>2.1</v>
      </c>
      <c r="K41" s="124" t="s">
        <v>426</v>
      </c>
      <c r="L41" s="124" t="b">
        <v>0</v>
      </c>
      <c r="M41" s="155">
        <v>11</v>
      </c>
      <c r="N41" s="155" t="s">
        <v>582</v>
      </c>
      <c r="O41" s="155" t="s">
        <v>582</v>
      </c>
      <c r="P41" s="155" t="s">
        <v>582</v>
      </c>
      <c r="Q41" s="155" t="b">
        <v>0</v>
      </c>
      <c r="T41" s="128"/>
    </row>
    <row r="42" spans="1:20" s="155" customFormat="1" x14ac:dyDescent="0.2">
      <c r="A42" s="119" t="s">
        <v>393</v>
      </c>
      <c r="B42" s="119" t="s">
        <v>1302</v>
      </c>
      <c r="C42" s="120">
        <v>45547</v>
      </c>
      <c r="D42" s="121" t="s">
        <v>395</v>
      </c>
      <c r="E42" s="121" t="s">
        <v>288</v>
      </c>
      <c r="F42" s="123" t="s">
        <v>397</v>
      </c>
      <c r="G42" s="122" t="s">
        <v>86</v>
      </c>
      <c r="H42" s="123" t="s">
        <v>87</v>
      </c>
      <c r="I42" s="135" t="s">
        <v>402</v>
      </c>
      <c r="J42" s="125">
        <v>3.9</v>
      </c>
      <c r="K42" s="124" t="s">
        <v>426</v>
      </c>
      <c r="L42" s="124" t="b">
        <v>0</v>
      </c>
      <c r="M42" s="155" t="s">
        <v>582</v>
      </c>
      <c r="N42" s="155">
        <v>22</v>
      </c>
      <c r="O42" s="155" t="s">
        <v>582</v>
      </c>
      <c r="P42" s="155" t="s">
        <v>582</v>
      </c>
      <c r="Q42" s="155" t="b">
        <v>0</v>
      </c>
      <c r="T42" s="128"/>
    </row>
    <row r="43" spans="1:20" s="155" customFormat="1" x14ac:dyDescent="0.2">
      <c r="A43" s="119" t="s">
        <v>393</v>
      </c>
      <c r="B43" s="119" t="s">
        <v>1302</v>
      </c>
      <c r="C43" s="120">
        <v>45547</v>
      </c>
      <c r="D43" s="121" t="s">
        <v>395</v>
      </c>
      <c r="E43" s="121" t="s">
        <v>288</v>
      </c>
      <c r="F43" s="123" t="s">
        <v>397</v>
      </c>
      <c r="G43" s="122" t="s">
        <v>97</v>
      </c>
      <c r="H43" s="123" t="s">
        <v>56</v>
      </c>
      <c r="I43" s="136">
        <v>0.45</v>
      </c>
      <c r="J43" s="126">
        <v>0.45</v>
      </c>
      <c r="K43" s="124" t="s">
        <v>426</v>
      </c>
      <c r="L43" s="124" t="b">
        <v>1</v>
      </c>
      <c r="M43" s="155">
        <v>2</v>
      </c>
      <c r="N43" s="155">
        <v>440</v>
      </c>
      <c r="O43" s="155">
        <v>0.22500000000000001</v>
      </c>
      <c r="P43" s="155">
        <v>1.0227272727272728E-3</v>
      </c>
      <c r="Q43" s="155" t="b">
        <v>0</v>
      </c>
      <c r="T43" s="128"/>
    </row>
    <row r="44" spans="1:20" s="155" customFormat="1" x14ac:dyDescent="0.2">
      <c r="A44" s="119" t="s">
        <v>393</v>
      </c>
      <c r="B44" s="119" t="s">
        <v>1302</v>
      </c>
      <c r="C44" s="120">
        <v>45547</v>
      </c>
      <c r="D44" s="121" t="s">
        <v>395</v>
      </c>
      <c r="E44" s="121" t="s">
        <v>288</v>
      </c>
      <c r="F44" s="123" t="s">
        <v>397</v>
      </c>
      <c r="G44" s="122" t="s">
        <v>101</v>
      </c>
      <c r="H44" s="123" t="s">
        <v>87</v>
      </c>
      <c r="I44" s="135" t="s">
        <v>403</v>
      </c>
      <c r="J44" s="125">
        <v>0.46</v>
      </c>
      <c r="K44" s="124" t="s">
        <v>426</v>
      </c>
      <c r="L44" s="124" t="b">
        <v>0</v>
      </c>
      <c r="M44" s="155" t="s">
        <v>582</v>
      </c>
      <c r="N44" s="155">
        <v>220</v>
      </c>
      <c r="O44" s="155" t="s">
        <v>582</v>
      </c>
      <c r="P44" s="155" t="s">
        <v>582</v>
      </c>
      <c r="Q44" s="155" t="b">
        <v>0</v>
      </c>
      <c r="T44" s="128"/>
    </row>
    <row r="45" spans="1:20" s="155" customFormat="1" x14ac:dyDescent="0.2">
      <c r="A45" s="119" t="s">
        <v>393</v>
      </c>
      <c r="B45" s="119" t="s">
        <v>1302</v>
      </c>
      <c r="C45" s="120">
        <v>45547</v>
      </c>
      <c r="D45" s="121" t="s">
        <v>395</v>
      </c>
      <c r="E45" s="121" t="s">
        <v>288</v>
      </c>
      <c r="F45" s="123" t="s">
        <v>397</v>
      </c>
      <c r="G45" s="122" t="s">
        <v>110</v>
      </c>
      <c r="H45" s="123" t="s">
        <v>56</v>
      </c>
      <c r="I45" s="135" t="s">
        <v>404</v>
      </c>
      <c r="J45" s="125">
        <v>8.5000000000000006E-2</v>
      </c>
      <c r="K45" s="124" t="s">
        <v>426</v>
      </c>
      <c r="L45" s="124" t="b">
        <v>0</v>
      </c>
      <c r="M45" s="155" t="s">
        <v>582</v>
      </c>
      <c r="N45" s="155" t="s">
        <v>582</v>
      </c>
      <c r="O45" s="155" t="s">
        <v>582</v>
      </c>
      <c r="P45" s="155" t="s">
        <v>582</v>
      </c>
      <c r="Q45" s="155" t="b">
        <v>0</v>
      </c>
      <c r="T45" s="128"/>
    </row>
    <row r="46" spans="1:20" s="155" customFormat="1" x14ac:dyDescent="0.2">
      <c r="A46" s="119" t="s">
        <v>393</v>
      </c>
      <c r="B46" s="119" t="s">
        <v>1302</v>
      </c>
      <c r="C46" s="120">
        <v>45547</v>
      </c>
      <c r="D46" s="121" t="s">
        <v>395</v>
      </c>
      <c r="E46" s="121" t="s">
        <v>288</v>
      </c>
      <c r="F46" s="123" t="s">
        <v>397</v>
      </c>
      <c r="G46" s="122" t="s">
        <v>118</v>
      </c>
      <c r="H46" s="123" t="s">
        <v>56</v>
      </c>
      <c r="I46" s="136">
        <v>0.46</v>
      </c>
      <c r="J46" s="126">
        <v>0.46</v>
      </c>
      <c r="K46" s="124" t="s">
        <v>426</v>
      </c>
      <c r="L46" s="124" t="b">
        <v>1</v>
      </c>
      <c r="M46" s="155">
        <v>0.53</v>
      </c>
      <c r="N46" s="155">
        <v>8.5</v>
      </c>
      <c r="O46" s="155">
        <v>0.86792452830188682</v>
      </c>
      <c r="P46" s="155">
        <v>5.4117647058823534E-2</v>
      </c>
      <c r="Q46" s="155" t="b">
        <v>0</v>
      </c>
      <c r="T46" s="128"/>
    </row>
    <row r="47" spans="1:20" s="155" customFormat="1" x14ac:dyDescent="0.2">
      <c r="A47" s="119" t="s">
        <v>393</v>
      </c>
      <c r="B47" s="119" t="s">
        <v>1302</v>
      </c>
      <c r="C47" s="120">
        <v>45547</v>
      </c>
      <c r="D47" s="121" t="s">
        <v>395</v>
      </c>
      <c r="E47" s="121" t="s">
        <v>288</v>
      </c>
      <c r="F47" s="123" t="s">
        <v>397</v>
      </c>
      <c r="G47" s="122" t="s">
        <v>121</v>
      </c>
      <c r="H47" s="123" t="s">
        <v>87</v>
      </c>
      <c r="I47" s="135" t="s">
        <v>405</v>
      </c>
      <c r="J47" s="125">
        <v>3.7</v>
      </c>
      <c r="K47" s="124" t="s">
        <v>426</v>
      </c>
      <c r="L47" s="124" t="b">
        <v>0</v>
      </c>
      <c r="M47" s="155" t="s">
        <v>582</v>
      </c>
      <c r="N47" s="155">
        <v>390</v>
      </c>
      <c r="O47" s="155" t="s">
        <v>582</v>
      </c>
      <c r="P47" s="155" t="s">
        <v>582</v>
      </c>
      <c r="Q47" s="155" t="b">
        <v>0</v>
      </c>
      <c r="T47" s="128"/>
    </row>
    <row r="48" spans="1:20" s="155" customFormat="1" x14ac:dyDescent="0.2">
      <c r="A48" s="119" t="s">
        <v>393</v>
      </c>
      <c r="B48" s="119" t="s">
        <v>1302</v>
      </c>
      <c r="C48" s="120">
        <v>45547</v>
      </c>
      <c r="D48" s="121" t="s">
        <v>395</v>
      </c>
      <c r="E48" s="121" t="s">
        <v>288</v>
      </c>
      <c r="F48" s="123" t="s">
        <v>397</v>
      </c>
      <c r="G48" s="122" t="s">
        <v>2</v>
      </c>
      <c r="H48" s="123" t="s">
        <v>87</v>
      </c>
      <c r="I48" s="135" t="s">
        <v>406</v>
      </c>
      <c r="J48" s="125">
        <v>0.6</v>
      </c>
      <c r="K48" s="124" t="s">
        <v>426</v>
      </c>
      <c r="L48" s="124" t="b">
        <v>0</v>
      </c>
      <c r="M48" s="155" t="s">
        <v>582</v>
      </c>
      <c r="N48" s="155">
        <v>880</v>
      </c>
      <c r="O48" s="155" t="s">
        <v>582</v>
      </c>
      <c r="P48" s="155" t="s">
        <v>582</v>
      </c>
      <c r="Q48" s="155" t="b">
        <v>0</v>
      </c>
      <c r="T48" s="128"/>
    </row>
    <row r="49" spans="1:20" s="155" customFormat="1" x14ac:dyDescent="0.2">
      <c r="A49" s="119" t="s">
        <v>393</v>
      </c>
      <c r="B49" s="119" t="s">
        <v>1302</v>
      </c>
      <c r="C49" s="120">
        <v>45547</v>
      </c>
      <c r="D49" s="121" t="s">
        <v>395</v>
      </c>
      <c r="E49" s="121" t="s">
        <v>288</v>
      </c>
      <c r="F49" s="123" t="s">
        <v>397</v>
      </c>
      <c r="G49" s="122" t="s">
        <v>3</v>
      </c>
      <c r="H49" s="123" t="s">
        <v>56</v>
      </c>
      <c r="I49" s="135" t="s">
        <v>407</v>
      </c>
      <c r="J49" s="125">
        <v>0.23</v>
      </c>
      <c r="K49" s="124" t="s">
        <v>426</v>
      </c>
      <c r="L49" s="124" t="b">
        <v>0</v>
      </c>
      <c r="M49" s="155">
        <v>1.1000000000000001</v>
      </c>
      <c r="N49" s="155">
        <v>3500</v>
      </c>
      <c r="O49" s="155" t="s">
        <v>582</v>
      </c>
      <c r="P49" s="155" t="s">
        <v>582</v>
      </c>
      <c r="Q49" s="155" t="b">
        <v>0</v>
      </c>
      <c r="T49" s="128"/>
    </row>
    <row r="50" spans="1:20" s="155" customFormat="1" x14ac:dyDescent="0.2">
      <c r="A50" s="119" t="s">
        <v>393</v>
      </c>
      <c r="B50" s="119" t="s">
        <v>1302</v>
      </c>
      <c r="C50" s="120">
        <v>45547</v>
      </c>
      <c r="D50" s="121" t="s">
        <v>395</v>
      </c>
      <c r="E50" s="121" t="s">
        <v>288</v>
      </c>
      <c r="F50" s="123" t="s">
        <v>397</v>
      </c>
      <c r="G50" s="122" t="s">
        <v>135</v>
      </c>
      <c r="H50" s="123" t="s">
        <v>56</v>
      </c>
      <c r="I50" s="135" t="s">
        <v>335</v>
      </c>
      <c r="J50" s="125">
        <v>0.4</v>
      </c>
      <c r="K50" s="124" t="s">
        <v>426</v>
      </c>
      <c r="L50" s="124" t="b">
        <v>0</v>
      </c>
      <c r="M50" s="155">
        <v>7.7</v>
      </c>
      <c r="N50" s="155" t="s">
        <v>582</v>
      </c>
      <c r="O50" s="155" t="s">
        <v>582</v>
      </c>
      <c r="P50" s="155" t="s">
        <v>582</v>
      </c>
      <c r="Q50" s="155" t="b">
        <v>0</v>
      </c>
      <c r="T50" s="128"/>
    </row>
    <row r="51" spans="1:20" s="155" customFormat="1" x14ac:dyDescent="0.2">
      <c r="A51" s="119" t="s">
        <v>393</v>
      </c>
      <c r="B51" s="119" t="s">
        <v>1302</v>
      </c>
      <c r="C51" s="120">
        <v>45547</v>
      </c>
      <c r="D51" s="121" t="s">
        <v>395</v>
      </c>
      <c r="E51" s="121" t="s">
        <v>288</v>
      </c>
      <c r="F51" s="123" t="s">
        <v>397</v>
      </c>
      <c r="G51" s="122" t="s">
        <v>140</v>
      </c>
      <c r="H51" s="123" t="s">
        <v>87</v>
      </c>
      <c r="I51" s="135" t="s">
        <v>335</v>
      </c>
      <c r="J51" s="125">
        <v>0.4</v>
      </c>
      <c r="K51" s="124" t="s">
        <v>426</v>
      </c>
      <c r="L51" s="124" t="b">
        <v>0</v>
      </c>
      <c r="M51" s="155" t="s">
        <v>582</v>
      </c>
      <c r="N51" s="155" t="s">
        <v>582</v>
      </c>
      <c r="O51" s="155" t="s">
        <v>582</v>
      </c>
      <c r="P51" s="155" t="s">
        <v>582</v>
      </c>
      <c r="Q51" s="155" t="b">
        <v>0</v>
      </c>
      <c r="T51" s="128"/>
    </row>
    <row r="52" spans="1:20" s="155" customFormat="1" x14ac:dyDescent="0.2">
      <c r="A52" s="119" t="s">
        <v>393</v>
      </c>
      <c r="B52" s="119" t="s">
        <v>1302</v>
      </c>
      <c r="C52" s="120">
        <v>45547</v>
      </c>
      <c r="D52" s="121" t="s">
        <v>395</v>
      </c>
      <c r="E52" s="121" t="s">
        <v>288</v>
      </c>
      <c r="F52" s="123" t="s">
        <v>397</v>
      </c>
      <c r="G52" s="122" t="s">
        <v>5</v>
      </c>
      <c r="H52" s="123" t="s">
        <v>87</v>
      </c>
      <c r="I52" s="135" t="s">
        <v>335</v>
      </c>
      <c r="J52" s="125">
        <v>0.4</v>
      </c>
      <c r="K52" s="124" t="s">
        <v>426</v>
      </c>
      <c r="L52" s="124" t="b">
        <v>0</v>
      </c>
      <c r="M52" s="155" t="s">
        <v>582</v>
      </c>
      <c r="N52" s="155">
        <v>180</v>
      </c>
      <c r="O52" s="155" t="s">
        <v>582</v>
      </c>
      <c r="P52" s="155" t="s">
        <v>582</v>
      </c>
      <c r="Q52" s="155" t="b">
        <v>0</v>
      </c>
      <c r="T52" s="128"/>
    </row>
    <row r="53" spans="1:20" s="155" customFormat="1" x14ac:dyDescent="0.2">
      <c r="A53" s="119" t="s">
        <v>393</v>
      </c>
      <c r="B53" s="119" t="s">
        <v>1302</v>
      </c>
      <c r="C53" s="120">
        <v>45547</v>
      </c>
      <c r="D53" s="121" t="s">
        <v>395</v>
      </c>
      <c r="E53" s="121" t="s">
        <v>288</v>
      </c>
      <c r="F53" s="123" t="s">
        <v>397</v>
      </c>
      <c r="G53" s="122" t="s">
        <v>147</v>
      </c>
      <c r="H53" s="123" t="s">
        <v>87</v>
      </c>
      <c r="I53" s="135" t="s">
        <v>335</v>
      </c>
      <c r="J53" s="125">
        <v>0.4</v>
      </c>
      <c r="K53" s="124" t="s">
        <v>426</v>
      </c>
      <c r="L53" s="124" t="b">
        <v>0</v>
      </c>
      <c r="M53" s="155" t="s">
        <v>582</v>
      </c>
      <c r="N53" s="155">
        <v>180</v>
      </c>
      <c r="O53" s="155" t="s">
        <v>582</v>
      </c>
      <c r="P53" s="155" t="s">
        <v>582</v>
      </c>
      <c r="Q53" s="155" t="b">
        <v>0</v>
      </c>
      <c r="T53" s="128"/>
    </row>
    <row r="54" spans="1:20" s="155" customFormat="1" x14ac:dyDescent="0.2">
      <c r="A54" s="119" t="s">
        <v>393</v>
      </c>
      <c r="B54" s="119" t="s">
        <v>1302</v>
      </c>
      <c r="C54" s="120">
        <v>45547</v>
      </c>
      <c r="D54" s="121" t="s">
        <v>395</v>
      </c>
      <c r="E54" s="121" t="s">
        <v>288</v>
      </c>
      <c r="F54" s="123" t="s">
        <v>397</v>
      </c>
      <c r="G54" s="122" t="s">
        <v>150</v>
      </c>
      <c r="H54" s="123" t="s">
        <v>56</v>
      </c>
      <c r="I54" s="135" t="s">
        <v>408</v>
      </c>
      <c r="J54" s="125">
        <v>35</v>
      </c>
      <c r="K54" s="124" t="s">
        <v>426</v>
      </c>
      <c r="L54" s="124" t="b">
        <v>0</v>
      </c>
      <c r="M54" s="155">
        <v>1200</v>
      </c>
      <c r="N54" s="155">
        <v>2600</v>
      </c>
      <c r="O54" s="155" t="s">
        <v>582</v>
      </c>
      <c r="P54" s="155" t="s">
        <v>582</v>
      </c>
      <c r="Q54" s="155" t="b">
        <v>0</v>
      </c>
      <c r="T54" s="128"/>
    </row>
    <row r="55" spans="1:20" s="155" customFormat="1" x14ac:dyDescent="0.2">
      <c r="A55" s="119" t="s">
        <v>393</v>
      </c>
      <c r="B55" s="119" t="s">
        <v>1302</v>
      </c>
      <c r="C55" s="120">
        <v>45547</v>
      </c>
      <c r="D55" s="121" t="s">
        <v>395</v>
      </c>
      <c r="E55" s="121" t="s">
        <v>288</v>
      </c>
      <c r="F55" s="123" t="s">
        <v>397</v>
      </c>
      <c r="G55" s="122" t="s">
        <v>154</v>
      </c>
      <c r="H55" s="123" t="s">
        <v>56</v>
      </c>
      <c r="I55" s="135" t="s">
        <v>409</v>
      </c>
      <c r="J55" s="125">
        <v>7.6999999999999999E-2</v>
      </c>
      <c r="K55" s="124" t="s">
        <v>426</v>
      </c>
      <c r="L55" s="124" t="b">
        <v>0</v>
      </c>
      <c r="M55" s="155">
        <v>0.02</v>
      </c>
      <c r="N55" s="155">
        <v>39</v>
      </c>
      <c r="O55" s="155" t="s">
        <v>582</v>
      </c>
      <c r="P55" s="155" t="s">
        <v>582</v>
      </c>
      <c r="Q55" s="155" t="b">
        <v>0</v>
      </c>
      <c r="T55" s="128"/>
    </row>
    <row r="56" spans="1:20" s="155" customFormat="1" x14ac:dyDescent="0.2">
      <c r="A56" s="119" t="s">
        <v>393</v>
      </c>
      <c r="B56" s="119" t="s">
        <v>1302</v>
      </c>
      <c r="C56" s="120">
        <v>45547</v>
      </c>
      <c r="D56" s="121" t="s">
        <v>395</v>
      </c>
      <c r="E56" s="121" t="s">
        <v>288</v>
      </c>
      <c r="F56" s="123" t="s">
        <v>397</v>
      </c>
      <c r="G56" s="122" t="s">
        <v>158</v>
      </c>
      <c r="H56" s="123" t="s">
        <v>56</v>
      </c>
      <c r="I56" s="137">
        <v>6.5000000000000002E-2</v>
      </c>
      <c r="J56" s="126">
        <v>6.5000000000000002E-2</v>
      </c>
      <c r="K56" s="124" t="s">
        <v>426</v>
      </c>
      <c r="L56" s="124" t="b">
        <v>1</v>
      </c>
      <c r="M56" s="155">
        <v>0.47</v>
      </c>
      <c r="N56" s="155">
        <v>31</v>
      </c>
      <c r="O56" s="155">
        <v>0.13829787234042554</v>
      </c>
      <c r="P56" s="155">
        <v>2.096774193548387E-3</v>
      </c>
      <c r="Q56" s="155" t="b">
        <v>0</v>
      </c>
      <c r="T56" s="128"/>
    </row>
    <row r="57" spans="1:20" s="155" customFormat="1" x14ac:dyDescent="0.2">
      <c r="A57" s="119" t="s">
        <v>393</v>
      </c>
      <c r="B57" s="119" t="s">
        <v>1302</v>
      </c>
      <c r="C57" s="120">
        <v>45547</v>
      </c>
      <c r="D57" s="121" t="s">
        <v>395</v>
      </c>
      <c r="E57" s="121" t="s">
        <v>288</v>
      </c>
      <c r="F57" s="123" t="s">
        <v>397</v>
      </c>
      <c r="G57" s="122" t="s">
        <v>6</v>
      </c>
      <c r="H57" s="123" t="s">
        <v>56</v>
      </c>
      <c r="I57" s="136">
        <v>0.59</v>
      </c>
      <c r="J57" s="126">
        <v>0.59</v>
      </c>
      <c r="K57" s="124" t="s">
        <v>426</v>
      </c>
      <c r="L57" s="124" t="b">
        <v>1</v>
      </c>
      <c r="M57" s="155">
        <v>4.9000000000000004</v>
      </c>
      <c r="N57" s="155">
        <v>4400</v>
      </c>
      <c r="O57" s="155">
        <v>0.12040816326530611</v>
      </c>
      <c r="P57" s="155">
        <v>1.3409090909090909E-4</v>
      </c>
      <c r="Q57" s="155" t="b">
        <v>0</v>
      </c>
      <c r="T57" s="128"/>
    </row>
    <row r="58" spans="1:20" s="155" customFormat="1" x14ac:dyDescent="0.2">
      <c r="A58" s="119" t="s">
        <v>393</v>
      </c>
      <c r="B58" s="119" t="s">
        <v>1302</v>
      </c>
      <c r="C58" s="120">
        <v>45547</v>
      </c>
      <c r="D58" s="121" t="s">
        <v>395</v>
      </c>
      <c r="E58" s="121" t="s">
        <v>288</v>
      </c>
      <c r="F58" s="123" t="s">
        <v>397</v>
      </c>
      <c r="G58" s="122" t="s">
        <v>164</v>
      </c>
      <c r="H58" s="123" t="s">
        <v>56</v>
      </c>
      <c r="I58" s="135" t="s">
        <v>410</v>
      </c>
      <c r="J58" s="125">
        <v>7.2</v>
      </c>
      <c r="K58" s="124" t="s">
        <v>426</v>
      </c>
      <c r="L58" s="124" t="b">
        <v>0</v>
      </c>
      <c r="M58" s="155">
        <v>47</v>
      </c>
      <c r="N58" s="155">
        <v>13000</v>
      </c>
      <c r="O58" s="155" t="s">
        <v>582</v>
      </c>
      <c r="P58" s="155" t="s">
        <v>582</v>
      </c>
      <c r="Q58" s="155" t="b">
        <v>0</v>
      </c>
      <c r="T58" s="128"/>
    </row>
    <row r="59" spans="1:20" s="155" customFormat="1" x14ac:dyDescent="0.2">
      <c r="A59" s="119" t="s">
        <v>393</v>
      </c>
      <c r="B59" s="119" t="s">
        <v>1302</v>
      </c>
      <c r="C59" s="120">
        <v>45547</v>
      </c>
      <c r="D59" s="121" t="s">
        <v>395</v>
      </c>
      <c r="E59" s="121" t="s">
        <v>288</v>
      </c>
      <c r="F59" s="123" t="s">
        <v>397</v>
      </c>
      <c r="G59" s="122" t="s">
        <v>7</v>
      </c>
      <c r="H59" s="123" t="s">
        <v>56</v>
      </c>
      <c r="I59" s="136">
        <v>0.28999999999999998</v>
      </c>
      <c r="J59" s="126">
        <v>0.28999999999999998</v>
      </c>
      <c r="K59" s="124" t="s">
        <v>426</v>
      </c>
      <c r="L59" s="124" t="b">
        <v>1</v>
      </c>
      <c r="M59" s="155">
        <v>0.36</v>
      </c>
      <c r="N59" s="155">
        <v>13</v>
      </c>
      <c r="O59" s="155">
        <v>0.80555555555555558</v>
      </c>
      <c r="P59" s="155">
        <v>2.2307692307692306E-2</v>
      </c>
      <c r="Q59" s="155" t="b">
        <v>0</v>
      </c>
      <c r="T59" s="128"/>
    </row>
    <row r="60" spans="1:20" s="155" customFormat="1" x14ac:dyDescent="0.2">
      <c r="A60" s="119" t="s">
        <v>393</v>
      </c>
      <c r="B60" s="119" t="s">
        <v>1302</v>
      </c>
      <c r="C60" s="120">
        <v>45547</v>
      </c>
      <c r="D60" s="121" t="s">
        <v>395</v>
      </c>
      <c r="E60" s="121" t="s">
        <v>288</v>
      </c>
      <c r="F60" s="123" t="s">
        <v>397</v>
      </c>
      <c r="G60" s="122" t="s">
        <v>172</v>
      </c>
      <c r="H60" s="123" t="s">
        <v>87</v>
      </c>
      <c r="I60" s="135" t="s">
        <v>411</v>
      </c>
      <c r="J60" s="125">
        <v>9.8000000000000007</v>
      </c>
      <c r="K60" s="124" t="s">
        <v>426</v>
      </c>
      <c r="L60" s="124" t="b">
        <v>0</v>
      </c>
      <c r="M60" s="155" t="s">
        <v>582</v>
      </c>
      <c r="N60" s="155">
        <v>1800</v>
      </c>
      <c r="O60" s="155" t="s">
        <v>582</v>
      </c>
      <c r="P60" s="155" t="s">
        <v>582</v>
      </c>
      <c r="Q60" s="155" t="b">
        <v>0</v>
      </c>
      <c r="T60" s="128"/>
    </row>
    <row r="61" spans="1:20" s="155" customFormat="1" x14ac:dyDescent="0.2">
      <c r="A61" s="119" t="s">
        <v>393</v>
      </c>
      <c r="B61" s="119" t="s">
        <v>1302</v>
      </c>
      <c r="C61" s="120">
        <v>45547</v>
      </c>
      <c r="D61" s="121" t="s">
        <v>395</v>
      </c>
      <c r="E61" s="121" t="s">
        <v>288</v>
      </c>
      <c r="F61" s="123" t="s">
        <v>397</v>
      </c>
      <c r="G61" s="122" t="s">
        <v>9</v>
      </c>
      <c r="H61" s="123" t="s">
        <v>56</v>
      </c>
      <c r="I61" s="135" t="s">
        <v>412</v>
      </c>
      <c r="J61" s="125">
        <v>6.8</v>
      </c>
      <c r="K61" s="124" t="s">
        <v>426</v>
      </c>
      <c r="L61" s="124" t="b">
        <v>0</v>
      </c>
      <c r="M61" s="155">
        <v>47</v>
      </c>
      <c r="N61" s="155">
        <v>180</v>
      </c>
      <c r="O61" s="155" t="s">
        <v>582</v>
      </c>
      <c r="P61" s="155" t="s">
        <v>582</v>
      </c>
      <c r="Q61" s="155" t="b">
        <v>0</v>
      </c>
      <c r="T61" s="128"/>
    </row>
    <row r="62" spans="1:20" s="155" customFormat="1" x14ac:dyDescent="0.2">
      <c r="A62" s="119" t="s">
        <v>393</v>
      </c>
      <c r="B62" s="119" t="s">
        <v>1302</v>
      </c>
      <c r="C62" s="120">
        <v>45547</v>
      </c>
      <c r="D62" s="121" t="s">
        <v>395</v>
      </c>
      <c r="E62" s="121" t="s">
        <v>288</v>
      </c>
      <c r="F62" s="123" t="s">
        <v>397</v>
      </c>
      <c r="G62" s="122" t="s">
        <v>11</v>
      </c>
      <c r="H62" s="123" t="s">
        <v>87</v>
      </c>
      <c r="I62" s="135" t="s">
        <v>413</v>
      </c>
      <c r="J62" s="125">
        <v>7.5</v>
      </c>
      <c r="K62" s="124" t="s">
        <v>426</v>
      </c>
      <c r="L62" s="124" t="b">
        <v>0</v>
      </c>
      <c r="M62" s="155" t="s">
        <v>582</v>
      </c>
      <c r="N62" s="155">
        <v>22000</v>
      </c>
      <c r="O62" s="155" t="s">
        <v>582</v>
      </c>
      <c r="P62" s="155" t="s">
        <v>582</v>
      </c>
      <c r="Q62" s="155" t="b">
        <v>0</v>
      </c>
      <c r="T62" s="128"/>
    </row>
    <row r="63" spans="1:20" s="155" customFormat="1" x14ac:dyDescent="0.2">
      <c r="A63" s="119" t="s">
        <v>393</v>
      </c>
      <c r="B63" s="119" t="s">
        <v>1302</v>
      </c>
      <c r="C63" s="120">
        <v>45547</v>
      </c>
      <c r="D63" s="121" t="s">
        <v>395</v>
      </c>
      <c r="E63" s="121" t="s">
        <v>288</v>
      </c>
      <c r="F63" s="123" t="s">
        <v>397</v>
      </c>
      <c r="G63" s="122" t="s">
        <v>176</v>
      </c>
      <c r="H63" s="123" t="s">
        <v>87</v>
      </c>
      <c r="I63" s="135" t="s">
        <v>414</v>
      </c>
      <c r="J63" s="125">
        <v>0.55000000000000004</v>
      </c>
      <c r="K63" s="124" t="s">
        <v>426</v>
      </c>
      <c r="L63" s="124" t="b">
        <v>0</v>
      </c>
      <c r="M63" s="155" t="s">
        <v>582</v>
      </c>
      <c r="N63" s="155">
        <v>22000</v>
      </c>
      <c r="O63" s="155" t="s">
        <v>582</v>
      </c>
      <c r="P63" s="155" t="s">
        <v>582</v>
      </c>
      <c r="Q63" s="155" t="b">
        <v>0</v>
      </c>
      <c r="T63" s="128"/>
    </row>
    <row r="64" spans="1:20" s="155" customFormat="1" x14ac:dyDescent="0.2">
      <c r="A64" s="119" t="s">
        <v>393</v>
      </c>
      <c r="B64" s="119" t="s">
        <v>1302</v>
      </c>
      <c r="C64" s="120">
        <v>45547</v>
      </c>
      <c r="D64" s="121" t="s">
        <v>395</v>
      </c>
      <c r="E64" s="121" t="s">
        <v>288</v>
      </c>
      <c r="F64" s="123" t="s">
        <v>397</v>
      </c>
      <c r="G64" s="122" t="s">
        <v>180</v>
      </c>
      <c r="H64" s="123" t="s">
        <v>56</v>
      </c>
      <c r="I64" s="135" t="s">
        <v>415</v>
      </c>
      <c r="J64" s="125">
        <v>5.5E-2</v>
      </c>
      <c r="K64" s="124" t="s">
        <v>426</v>
      </c>
      <c r="L64" s="124" t="b">
        <v>0</v>
      </c>
      <c r="M64" s="155">
        <v>0.77</v>
      </c>
      <c r="N64" s="155">
        <v>0.88</v>
      </c>
      <c r="O64" s="155" t="s">
        <v>582</v>
      </c>
      <c r="P64" s="155" t="s">
        <v>582</v>
      </c>
      <c r="Q64" s="155" t="b">
        <v>0</v>
      </c>
      <c r="T64" s="128"/>
    </row>
    <row r="65" spans="1:20" s="155" customFormat="1" x14ac:dyDescent="0.2">
      <c r="A65" s="119" t="s">
        <v>393</v>
      </c>
      <c r="B65" s="119" t="s">
        <v>1302</v>
      </c>
      <c r="C65" s="120">
        <v>45547</v>
      </c>
      <c r="D65" s="121" t="s">
        <v>395</v>
      </c>
      <c r="E65" s="121" t="s">
        <v>288</v>
      </c>
      <c r="F65" s="123" t="s">
        <v>397</v>
      </c>
      <c r="G65" s="122" t="s">
        <v>184</v>
      </c>
      <c r="H65" s="123" t="s">
        <v>185</v>
      </c>
      <c r="I65" s="135" t="s">
        <v>416</v>
      </c>
      <c r="J65" s="125">
        <v>0.11</v>
      </c>
      <c r="K65" s="124" t="s">
        <v>426</v>
      </c>
      <c r="L65" s="124" t="b">
        <v>0</v>
      </c>
      <c r="M65" s="155">
        <v>3</v>
      </c>
      <c r="N65" s="155">
        <v>8.8000000000000007</v>
      </c>
      <c r="O65" s="155" t="s">
        <v>582</v>
      </c>
      <c r="P65" s="155" t="s">
        <v>582</v>
      </c>
      <c r="Q65" s="155" t="b">
        <v>0</v>
      </c>
      <c r="T65" s="128"/>
    </row>
    <row r="66" spans="1:20" s="155" customFormat="1" x14ac:dyDescent="0.2">
      <c r="A66" s="119" t="s">
        <v>393</v>
      </c>
      <c r="B66" s="119" t="s">
        <v>1302</v>
      </c>
      <c r="C66" s="120">
        <v>45547</v>
      </c>
      <c r="D66" s="121" t="s">
        <v>395</v>
      </c>
      <c r="E66" s="121" t="s">
        <v>288</v>
      </c>
      <c r="F66" s="123" t="s">
        <v>397</v>
      </c>
      <c r="G66" s="122" t="s">
        <v>188</v>
      </c>
      <c r="H66" s="123" t="s">
        <v>87</v>
      </c>
      <c r="I66" s="135" t="s">
        <v>417</v>
      </c>
      <c r="J66" s="125">
        <v>2.2000000000000002</v>
      </c>
      <c r="K66" s="124" t="s">
        <v>426</v>
      </c>
      <c r="L66" s="124" t="b">
        <v>0</v>
      </c>
      <c r="M66" s="155" t="s">
        <v>582</v>
      </c>
      <c r="N66" s="155" t="s">
        <v>582</v>
      </c>
      <c r="O66" s="155" t="s">
        <v>582</v>
      </c>
      <c r="P66" s="155" t="s">
        <v>582</v>
      </c>
      <c r="Q66" s="155" t="b">
        <v>0</v>
      </c>
      <c r="T66" s="128"/>
    </row>
    <row r="67" spans="1:20" s="155" customFormat="1" x14ac:dyDescent="0.2">
      <c r="A67" s="119" t="s">
        <v>393</v>
      </c>
      <c r="B67" s="119" t="s">
        <v>1302</v>
      </c>
      <c r="C67" s="120">
        <v>45547</v>
      </c>
      <c r="D67" s="121" t="s">
        <v>395</v>
      </c>
      <c r="E67" s="121" t="s">
        <v>288</v>
      </c>
      <c r="F67" s="123" t="s">
        <v>397</v>
      </c>
      <c r="G67" s="122" t="s">
        <v>191</v>
      </c>
      <c r="H67" s="123" t="s">
        <v>87</v>
      </c>
      <c r="I67" s="135" t="s">
        <v>418</v>
      </c>
      <c r="J67" s="125">
        <v>4.9000000000000004</v>
      </c>
      <c r="K67" s="124" t="s">
        <v>426</v>
      </c>
      <c r="L67" s="124" t="b">
        <v>0</v>
      </c>
      <c r="M67" s="155" t="s">
        <v>582</v>
      </c>
      <c r="N67" s="155">
        <v>260</v>
      </c>
      <c r="O67" s="155" t="s">
        <v>582</v>
      </c>
      <c r="P67" s="155" t="s">
        <v>582</v>
      </c>
      <c r="Q67" s="155" t="b">
        <v>0</v>
      </c>
      <c r="T67" s="128"/>
    </row>
    <row r="68" spans="1:20" s="155" customFormat="1" x14ac:dyDescent="0.2">
      <c r="A68" s="119" t="s">
        <v>393</v>
      </c>
      <c r="B68" s="119" t="s">
        <v>1302</v>
      </c>
      <c r="C68" s="120">
        <v>45547</v>
      </c>
      <c r="D68" s="121" t="s">
        <v>395</v>
      </c>
      <c r="E68" s="121" t="s">
        <v>288</v>
      </c>
      <c r="F68" s="123" t="s">
        <v>397</v>
      </c>
      <c r="G68" s="122" t="s">
        <v>1</v>
      </c>
      <c r="H68" s="123" t="s">
        <v>87</v>
      </c>
      <c r="I68" s="135" t="s">
        <v>418</v>
      </c>
      <c r="J68" s="125">
        <v>4.9000000000000004</v>
      </c>
      <c r="K68" s="124" t="s">
        <v>426</v>
      </c>
      <c r="L68" s="124" t="b">
        <v>0</v>
      </c>
      <c r="M68" s="155" t="s">
        <v>582</v>
      </c>
      <c r="N68" s="155">
        <v>260</v>
      </c>
      <c r="O68" s="155" t="s">
        <v>582</v>
      </c>
      <c r="P68" s="155" t="s">
        <v>582</v>
      </c>
      <c r="Q68" s="155" t="b">
        <v>0</v>
      </c>
      <c r="T68" s="128"/>
    </row>
    <row r="69" spans="1:20" s="155" customFormat="1" x14ac:dyDescent="0.2">
      <c r="A69" s="119" t="s">
        <v>393</v>
      </c>
      <c r="B69" s="119" t="s">
        <v>1302</v>
      </c>
      <c r="C69" s="120">
        <v>45547</v>
      </c>
      <c r="D69" s="121" t="s">
        <v>395</v>
      </c>
      <c r="E69" s="121" t="s">
        <v>288</v>
      </c>
      <c r="F69" s="123" t="s">
        <v>397</v>
      </c>
      <c r="G69" s="122" t="s">
        <v>196</v>
      </c>
      <c r="H69" s="123" t="s">
        <v>56</v>
      </c>
      <c r="I69" s="135" t="s">
        <v>419</v>
      </c>
      <c r="J69" s="125">
        <v>0.26</v>
      </c>
      <c r="K69" s="124" t="s">
        <v>426</v>
      </c>
      <c r="L69" s="124" t="b">
        <v>0</v>
      </c>
      <c r="M69" s="155">
        <v>2.8</v>
      </c>
      <c r="N69" s="155">
        <v>220</v>
      </c>
      <c r="O69" s="155" t="s">
        <v>582</v>
      </c>
      <c r="P69" s="155" t="s">
        <v>582</v>
      </c>
      <c r="Q69" s="155" t="b">
        <v>0</v>
      </c>
      <c r="T69" s="128"/>
    </row>
    <row r="70" spans="1:20" s="155" customFormat="1" x14ac:dyDescent="0.2">
      <c r="A70" s="119" t="s">
        <v>393</v>
      </c>
      <c r="B70" s="119" t="s">
        <v>1302</v>
      </c>
      <c r="C70" s="120">
        <v>45547</v>
      </c>
      <c r="D70" s="121" t="s">
        <v>395</v>
      </c>
      <c r="E70" s="121" t="s">
        <v>288</v>
      </c>
      <c r="F70" s="123" t="s">
        <v>397</v>
      </c>
      <c r="G70" s="122" t="s">
        <v>200</v>
      </c>
      <c r="H70" s="123" t="s">
        <v>87</v>
      </c>
      <c r="I70" s="136">
        <v>2.64</v>
      </c>
      <c r="J70" s="126">
        <v>2.64</v>
      </c>
      <c r="K70" s="124" t="s">
        <v>426</v>
      </c>
      <c r="L70" s="124" t="b">
        <v>1</v>
      </c>
      <c r="M70" s="155" t="s">
        <v>582</v>
      </c>
      <c r="N70" s="155">
        <v>440</v>
      </c>
      <c r="O70" s="155" t="s">
        <v>582</v>
      </c>
      <c r="P70" s="155">
        <v>6.0000000000000001E-3</v>
      </c>
      <c r="Q70" s="155" t="b">
        <v>0</v>
      </c>
      <c r="T70" s="128"/>
    </row>
    <row r="71" spans="1:20" s="155" customFormat="1" x14ac:dyDescent="0.2">
      <c r="A71" s="119" t="s">
        <v>393</v>
      </c>
      <c r="B71" s="119" t="s">
        <v>1302</v>
      </c>
      <c r="C71" s="127">
        <v>45574</v>
      </c>
      <c r="D71" s="121" t="s">
        <v>395</v>
      </c>
      <c r="E71" s="121" t="s">
        <v>288</v>
      </c>
      <c r="F71" s="123" t="s">
        <v>397</v>
      </c>
      <c r="G71" s="122" t="s">
        <v>265</v>
      </c>
      <c r="H71" s="123" t="s">
        <v>87</v>
      </c>
      <c r="I71" s="138">
        <v>120</v>
      </c>
      <c r="J71" s="126">
        <v>120</v>
      </c>
      <c r="K71" s="124" t="s">
        <v>426</v>
      </c>
      <c r="L71" s="124" t="b">
        <v>1</v>
      </c>
      <c r="M71" s="155" t="s">
        <v>582</v>
      </c>
      <c r="N71" s="155">
        <v>1200</v>
      </c>
      <c r="O71" s="155" t="s">
        <v>582</v>
      </c>
      <c r="P71" s="155">
        <v>0.1</v>
      </c>
      <c r="Q71" s="155" t="b">
        <v>0</v>
      </c>
      <c r="T71" s="128"/>
    </row>
    <row r="72" spans="1:20" s="155" customFormat="1" x14ac:dyDescent="0.2">
      <c r="A72" s="119" t="s">
        <v>393</v>
      </c>
      <c r="B72" s="119" t="s">
        <v>1302</v>
      </c>
      <c r="C72" s="127">
        <v>45574</v>
      </c>
      <c r="D72" s="121" t="s">
        <v>395</v>
      </c>
      <c r="E72" s="121" t="s">
        <v>288</v>
      </c>
      <c r="F72" s="123" t="s">
        <v>397</v>
      </c>
      <c r="G72" s="122" t="s">
        <v>270</v>
      </c>
      <c r="H72" s="123" t="s">
        <v>87</v>
      </c>
      <c r="I72" s="138">
        <v>100</v>
      </c>
      <c r="J72" s="126">
        <v>100</v>
      </c>
      <c r="K72" s="124" t="s">
        <v>426</v>
      </c>
      <c r="L72" s="124" t="b">
        <v>1</v>
      </c>
      <c r="M72" s="155" t="s">
        <v>582</v>
      </c>
      <c r="N72" s="155">
        <v>430</v>
      </c>
      <c r="O72" s="155" t="s">
        <v>582</v>
      </c>
      <c r="P72" s="155">
        <v>0.23255813953488372</v>
      </c>
      <c r="Q72" s="155" t="b">
        <v>1</v>
      </c>
      <c r="T72" s="128"/>
    </row>
    <row r="73" spans="1:20" s="155" customFormat="1" x14ac:dyDescent="0.2">
      <c r="A73" s="121" t="s">
        <v>394</v>
      </c>
      <c r="B73" s="121" t="s">
        <v>1302</v>
      </c>
      <c r="C73" s="120">
        <v>45547</v>
      </c>
      <c r="D73" s="121" t="s">
        <v>395</v>
      </c>
      <c r="E73" s="121" t="s">
        <v>288</v>
      </c>
      <c r="F73" s="121" t="s">
        <v>398</v>
      </c>
      <c r="G73" s="141" t="s">
        <v>427</v>
      </c>
      <c r="H73" s="141" t="s">
        <v>87</v>
      </c>
      <c r="I73" s="141">
        <v>1.2</v>
      </c>
      <c r="J73" s="141">
        <v>1.2</v>
      </c>
      <c r="K73" s="124" t="s">
        <v>426</v>
      </c>
      <c r="L73" s="124" t="b">
        <v>1</v>
      </c>
      <c r="M73" s="155" t="s">
        <v>582</v>
      </c>
      <c r="N73" s="155">
        <v>8.7999999999999995E-2</v>
      </c>
      <c r="O73" s="155" t="s">
        <v>582</v>
      </c>
      <c r="P73" s="155">
        <v>13.636363636363637</v>
      </c>
      <c r="Q73" s="155" t="b">
        <v>1</v>
      </c>
      <c r="T73" s="128"/>
    </row>
    <row r="74" spans="1:20" s="155" customFormat="1" x14ac:dyDescent="0.2">
      <c r="A74" s="119" t="s">
        <v>394</v>
      </c>
      <c r="B74" s="119" t="s">
        <v>1302</v>
      </c>
      <c r="C74" s="120">
        <v>45547</v>
      </c>
      <c r="D74" s="121" t="s">
        <v>395</v>
      </c>
      <c r="E74" s="121" t="s">
        <v>288</v>
      </c>
      <c r="F74" s="121" t="s">
        <v>398</v>
      </c>
      <c r="G74" s="122" t="s">
        <v>0</v>
      </c>
      <c r="H74" s="123" t="s">
        <v>56</v>
      </c>
      <c r="I74" s="139">
        <v>1</v>
      </c>
      <c r="J74" s="126">
        <v>1</v>
      </c>
      <c r="K74" s="124" t="s">
        <v>426</v>
      </c>
      <c r="L74" s="124" t="b">
        <v>1</v>
      </c>
      <c r="M74" s="155">
        <v>1.6</v>
      </c>
      <c r="N74" s="155">
        <v>130</v>
      </c>
      <c r="O74" s="155">
        <v>0.625</v>
      </c>
      <c r="P74" s="155">
        <v>7.6923076923076927E-3</v>
      </c>
      <c r="Q74" s="155" t="b">
        <v>0</v>
      </c>
      <c r="T74" s="128"/>
    </row>
    <row r="75" spans="1:20" s="155" customFormat="1" x14ac:dyDescent="0.2">
      <c r="A75" s="119" t="s">
        <v>394</v>
      </c>
      <c r="B75" s="119" t="s">
        <v>1302</v>
      </c>
      <c r="C75" s="120">
        <v>45547</v>
      </c>
      <c r="D75" s="121" t="s">
        <v>395</v>
      </c>
      <c r="E75" s="121" t="s">
        <v>288</v>
      </c>
      <c r="F75" s="121" t="s">
        <v>398</v>
      </c>
      <c r="G75" s="122" t="s">
        <v>72</v>
      </c>
      <c r="H75" s="123" t="s">
        <v>56</v>
      </c>
      <c r="I75" s="135" t="s">
        <v>400</v>
      </c>
      <c r="J75" s="125">
        <v>6.7000000000000004E-2</v>
      </c>
      <c r="K75" s="124" t="s">
        <v>426</v>
      </c>
      <c r="L75" s="124" t="b">
        <v>0</v>
      </c>
      <c r="M75" s="155">
        <v>0.33</v>
      </c>
      <c r="N75" s="155" t="s">
        <v>582</v>
      </c>
      <c r="O75" s="155" t="s">
        <v>582</v>
      </c>
      <c r="P75" s="155" t="s">
        <v>582</v>
      </c>
      <c r="Q75" s="155" t="b">
        <v>0</v>
      </c>
      <c r="T75" s="128"/>
    </row>
    <row r="76" spans="1:20" s="155" customFormat="1" x14ac:dyDescent="0.2">
      <c r="A76" s="119" t="s">
        <v>394</v>
      </c>
      <c r="B76" s="119" t="s">
        <v>1302</v>
      </c>
      <c r="C76" s="120">
        <v>45547</v>
      </c>
      <c r="D76" s="121" t="s">
        <v>395</v>
      </c>
      <c r="E76" s="121" t="s">
        <v>288</v>
      </c>
      <c r="F76" s="121" t="s">
        <v>398</v>
      </c>
      <c r="G76" s="122" t="s">
        <v>82</v>
      </c>
      <c r="H76" s="123" t="s">
        <v>56</v>
      </c>
      <c r="I76" s="135" t="s">
        <v>401</v>
      </c>
      <c r="J76" s="125">
        <v>2.1</v>
      </c>
      <c r="K76" s="124" t="s">
        <v>426</v>
      </c>
      <c r="L76" s="124" t="b">
        <v>0</v>
      </c>
      <c r="M76" s="155">
        <v>11</v>
      </c>
      <c r="N76" s="155" t="s">
        <v>582</v>
      </c>
      <c r="O76" s="155" t="s">
        <v>582</v>
      </c>
      <c r="P76" s="155" t="s">
        <v>582</v>
      </c>
      <c r="Q76" s="155" t="b">
        <v>0</v>
      </c>
      <c r="T76" s="128"/>
    </row>
    <row r="77" spans="1:20" s="155" customFormat="1" x14ac:dyDescent="0.2">
      <c r="A77" s="119" t="s">
        <v>394</v>
      </c>
      <c r="B77" s="119" t="s">
        <v>1302</v>
      </c>
      <c r="C77" s="120">
        <v>45547</v>
      </c>
      <c r="D77" s="121" t="s">
        <v>395</v>
      </c>
      <c r="E77" s="121" t="s">
        <v>288</v>
      </c>
      <c r="F77" s="121" t="s">
        <v>398</v>
      </c>
      <c r="G77" s="122" t="s">
        <v>86</v>
      </c>
      <c r="H77" s="123" t="s">
        <v>87</v>
      </c>
      <c r="I77" s="135" t="s">
        <v>402</v>
      </c>
      <c r="J77" s="125">
        <v>3.9</v>
      </c>
      <c r="K77" s="124" t="s">
        <v>426</v>
      </c>
      <c r="L77" s="124" t="b">
        <v>0</v>
      </c>
      <c r="M77" s="155" t="s">
        <v>582</v>
      </c>
      <c r="N77" s="155">
        <v>22</v>
      </c>
      <c r="O77" s="155" t="s">
        <v>582</v>
      </c>
      <c r="P77" s="155" t="s">
        <v>582</v>
      </c>
      <c r="Q77" s="155" t="b">
        <v>0</v>
      </c>
      <c r="T77" s="128"/>
    </row>
    <row r="78" spans="1:20" s="155" customFormat="1" x14ac:dyDescent="0.2">
      <c r="A78" s="119" t="s">
        <v>394</v>
      </c>
      <c r="B78" s="119" t="s">
        <v>1302</v>
      </c>
      <c r="C78" s="120">
        <v>45547</v>
      </c>
      <c r="D78" s="121" t="s">
        <v>395</v>
      </c>
      <c r="E78" s="121" t="s">
        <v>288</v>
      </c>
      <c r="F78" s="121" t="s">
        <v>398</v>
      </c>
      <c r="G78" s="122" t="s">
        <v>97</v>
      </c>
      <c r="H78" s="123" t="s">
        <v>56</v>
      </c>
      <c r="I78" s="136">
        <v>0.45</v>
      </c>
      <c r="J78" s="126">
        <v>0.45</v>
      </c>
      <c r="K78" s="124" t="s">
        <v>426</v>
      </c>
      <c r="L78" s="124" t="b">
        <v>1</v>
      </c>
      <c r="M78" s="155">
        <v>2</v>
      </c>
      <c r="N78" s="155">
        <v>440</v>
      </c>
      <c r="O78" s="155">
        <v>0.22500000000000001</v>
      </c>
      <c r="P78" s="155">
        <v>1.0227272727272728E-3</v>
      </c>
      <c r="Q78" s="155" t="b">
        <v>0</v>
      </c>
      <c r="T78" s="128"/>
    </row>
    <row r="79" spans="1:20" s="155" customFormat="1" x14ac:dyDescent="0.2">
      <c r="A79" s="119" t="s">
        <v>394</v>
      </c>
      <c r="B79" s="119" t="s">
        <v>1302</v>
      </c>
      <c r="C79" s="120">
        <v>45547</v>
      </c>
      <c r="D79" s="121" t="s">
        <v>395</v>
      </c>
      <c r="E79" s="121" t="s">
        <v>288</v>
      </c>
      <c r="F79" s="121" t="s">
        <v>398</v>
      </c>
      <c r="G79" s="122" t="s">
        <v>101</v>
      </c>
      <c r="H79" s="123" t="s">
        <v>87</v>
      </c>
      <c r="I79" s="135" t="s">
        <v>403</v>
      </c>
      <c r="J79" s="125">
        <v>0.46</v>
      </c>
      <c r="K79" s="124" t="s">
        <v>426</v>
      </c>
      <c r="L79" s="124" t="b">
        <v>0</v>
      </c>
      <c r="M79" s="155" t="s">
        <v>582</v>
      </c>
      <c r="N79" s="155">
        <v>220</v>
      </c>
      <c r="O79" s="155" t="s">
        <v>582</v>
      </c>
      <c r="P79" s="155" t="s">
        <v>582</v>
      </c>
      <c r="Q79" s="155" t="b">
        <v>0</v>
      </c>
      <c r="T79" s="128"/>
    </row>
    <row r="80" spans="1:20" s="155" customFormat="1" x14ac:dyDescent="0.2">
      <c r="A80" s="119" t="s">
        <v>394</v>
      </c>
      <c r="B80" s="119" t="s">
        <v>1302</v>
      </c>
      <c r="C80" s="120">
        <v>45547</v>
      </c>
      <c r="D80" s="121" t="s">
        <v>395</v>
      </c>
      <c r="E80" s="121" t="s">
        <v>288</v>
      </c>
      <c r="F80" s="121" t="s">
        <v>398</v>
      </c>
      <c r="G80" s="122" t="s">
        <v>110</v>
      </c>
      <c r="H80" s="123" t="s">
        <v>56</v>
      </c>
      <c r="I80" s="135" t="s">
        <v>404</v>
      </c>
      <c r="J80" s="125">
        <v>8.5000000000000006E-2</v>
      </c>
      <c r="K80" s="124" t="s">
        <v>426</v>
      </c>
      <c r="L80" s="124" t="b">
        <v>0</v>
      </c>
      <c r="M80" s="155" t="s">
        <v>582</v>
      </c>
      <c r="N80" s="155" t="s">
        <v>582</v>
      </c>
      <c r="O80" s="155" t="s">
        <v>582</v>
      </c>
      <c r="P80" s="155" t="s">
        <v>582</v>
      </c>
      <c r="Q80" s="155" t="b">
        <v>0</v>
      </c>
      <c r="T80" s="128"/>
    </row>
    <row r="81" spans="1:20" s="155" customFormat="1" x14ac:dyDescent="0.2">
      <c r="A81" s="119" t="s">
        <v>394</v>
      </c>
      <c r="B81" s="119" t="s">
        <v>1302</v>
      </c>
      <c r="C81" s="120">
        <v>45547</v>
      </c>
      <c r="D81" s="121" t="s">
        <v>395</v>
      </c>
      <c r="E81" s="121" t="s">
        <v>288</v>
      </c>
      <c r="F81" s="121" t="s">
        <v>398</v>
      </c>
      <c r="G81" s="122" t="s">
        <v>118</v>
      </c>
      <c r="H81" s="123" t="s">
        <v>56</v>
      </c>
      <c r="I81" s="136">
        <v>0.14000000000000001</v>
      </c>
      <c r="J81" s="126">
        <v>0.14000000000000001</v>
      </c>
      <c r="K81" s="124" t="s">
        <v>426</v>
      </c>
      <c r="L81" s="124" t="b">
        <v>1</v>
      </c>
      <c r="M81" s="155">
        <v>0.53</v>
      </c>
      <c r="N81" s="155">
        <v>8.5</v>
      </c>
      <c r="O81" s="155">
        <v>0.26415094339622641</v>
      </c>
      <c r="P81" s="155">
        <v>1.6470588235294119E-2</v>
      </c>
      <c r="Q81" s="155" t="b">
        <v>0</v>
      </c>
      <c r="T81" s="128"/>
    </row>
    <row r="82" spans="1:20" s="155" customFormat="1" x14ac:dyDescent="0.2">
      <c r="A82" s="119" t="s">
        <v>394</v>
      </c>
      <c r="B82" s="119" t="s">
        <v>1302</v>
      </c>
      <c r="C82" s="120">
        <v>45547</v>
      </c>
      <c r="D82" s="121" t="s">
        <v>395</v>
      </c>
      <c r="E82" s="121" t="s">
        <v>288</v>
      </c>
      <c r="F82" s="121" t="s">
        <v>398</v>
      </c>
      <c r="G82" s="122" t="s">
        <v>121</v>
      </c>
      <c r="H82" s="123" t="s">
        <v>87</v>
      </c>
      <c r="I82" s="135" t="s">
        <v>405</v>
      </c>
      <c r="J82" s="125">
        <v>3.7</v>
      </c>
      <c r="K82" s="124" t="s">
        <v>426</v>
      </c>
      <c r="L82" s="124" t="b">
        <v>0</v>
      </c>
      <c r="M82" s="155" t="s">
        <v>582</v>
      </c>
      <c r="N82" s="155">
        <v>390</v>
      </c>
      <c r="O82" s="155" t="s">
        <v>582</v>
      </c>
      <c r="P82" s="155" t="s">
        <v>582</v>
      </c>
      <c r="Q82" s="155" t="b">
        <v>0</v>
      </c>
      <c r="T82" s="128"/>
    </row>
    <row r="83" spans="1:20" s="155" customFormat="1" x14ac:dyDescent="0.2">
      <c r="A83" s="119" t="s">
        <v>394</v>
      </c>
      <c r="B83" s="119" t="s">
        <v>1302</v>
      </c>
      <c r="C83" s="120">
        <v>45547</v>
      </c>
      <c r="D83" s="121" t="s">
        <v>395</v>
      </c>
      <c r="E83" s="121" t="s">
        <v>288</v>
      </c>
      <c r="F83" s="121" t="s">
        <v>398</v>
      </c>
      <c r="G83" s="122" t="s">
        <v>2</v>
      </c>
      <c r="H83" s="123" t="s">
        <v>87</v>
      </c>
      <c r="I83" s="135" t="s">
        <v>406</v>
      </c>
      <c r="J83" s="125">
        <v>0.6</v>
      </c>
      <c r="K83" s="124" t="s">
        <v>426</v>
      </c>
      <c r="L83" s="124" t="b">
        <v>0</v>
      </c>
      <c r="M83" s="155" t="s">
        <v>582</v>
      </c>
      <c r="N83" s="155">
        <v>880</v>
      </c>
      <c r="O83" s="155" t="s">
        <v>582</v>
      </c>
      <c r="P83" s="155" t="s">
        <v>582</v>
      </c>
      <c r="Q83" s="155" t="b">
        <v>0</v>
      </c>
      <c r="T83" s="128"/>
    </row>
    <row r="84" spans="1:20" s="155" customFormat="1" x14ac:dyDescent="0.2">
      <c r="A84" s="119" t="s">
        <v>394</v>
      </c>
      <c r="B84" s="119" t="s">
        <v>1302</v>
      </c>
      <c r="C84" s="120">
        <v>45547</v>
      </c>
      <c r="D84" s="121" t="s">
        <v>395</v>
      </c>
      <c r="E84" s="121" t="s">
        <v>288</v>
      </c>
      <c r="F84" s="121" t="s">
        <v>398</v>
      </c>
      <c r="G84" s="122" t="s">
        <v>3</v>
      </c>
      <c r="H84" s="123" t="s">
        <v>56</v>
      </c>
      <c r="I84" s="135" t="s">
        <v>407</v>
      </c>
      <c r="J84" s="125">
        <v>0.23</v>
      </c>
      <c r="K84" s="124" t="s">
        <v>426</v>
      </c>
      <c r="L84" s="124" t="b">
        <v>0</v>
      </c>
      <c r="M84" s="155">
        <v>1.1000000000000001</v>
      </c>
      <c r="N84" s="155">
        <v>3500</v>
      </c>
      <c r="O84" s="155" t="s">
        <v>582</v>
      </c>
      <c r="P84" s="155" t="s">
        <v>582</v>
      </c>
      <c r="Q84" s="155" t="b">
        <v>0</v>
      </c>
      <c r="T84" s="128"/>
    </row>
    <row r="85" spans="1:20" s="155" customFormat="1" x14ac:dyDescent="0.2">
      <c r="A85" s="119" t="s">
        <v>394</v>
      </c>
      <c r="B85" s="119" t="s">
        <v>1302</v>
      </c>
      <c r="C85" s="120">
        <v>45547</v>
      </c>
      <c r="D85" s="121" t="s">
        <v>395</v>
      </c>
      <c r="E85" s="121" t="s">
        <v>288</v>
      </c>
      <c r="F85" s="121" t="s">
        <v>398</v>
      </c>
      <c r="G85" s="122" t="s">
        <v>135</v>
      </c>
      <c r="H85" s="123" t="s">
        <v>56</v>
      </c>
      <c r="I85" s="135" t="s">
        <v>335</v>
      </c>
      <c r="J85" s="125">
        <v>0.4</v>
      </c>
      <c r="K85" s="124" t="s">
        <v>426</v>
      </c>
      <c r="L85" s="124" t="b">
        <v>0</v>
      </c>
      <c r="M85" s="155">
        <v>7.7</v>
      </c>
      <c r="N85" s="155" t="s">
        <v>582</v>
      </c>
      <c r="O85" s="155" t="s">
        <v>582</v>
      </c>
      <c r="P85" s="155" t="s">
        <v>582</v>
      </c>
      <c r="Q85" s="155" t="b">
        <v>0</v>
      </c>
      <c r="T85" s="128"/>
    </row>
    <row r="86" spans="1:20" s="155" customFormat="1" x14ac:dyDescent="0.2">
      <c r="A86" s="119" t="s">
        <v>394</v>
      </c>
      <c r="B86" s="119" t="s">
        <v>1302</v>
      </c>
      <c r="C86" s="120">
        <v>45547</v>
      </c>
      <c r="D86" s="121" t="s">
        <v>395</v>
      </c>
      <c r="E86" s="121" t="s">
        <v>288</v>
      </c>
      <c r="F86" s="121" t="s">
        <v>398</v>
      </c>
      <c r="G86" s="122" t="s">
        <v>140</v>
      </c>
      <c r="H86" s="123" t="s">
        <v>87</v>
      </c>
      <c r="I86" s="135" t="s">
        <v>335</v>
      </c>
      <c r="J86" s="125">
        <v>0.4</v>
      </c>
      <c r="K86" s="124" t="s">
        <v>426</v>
      </c>
      <c r="L86" s="124" t="b">
        <v>0</v>
      </c>
      <c r="M86" s="155" t="s">
        <v>582</v>
      </c>
      <c r="N86" s="155" t="s">
        <v>582</v>
      </c>
      <c r="O86" s="155" t="s">
        <v>582</v>
      </c>
      <c r="P86" s="155" t="s">
        <v>582</v>
      </c>
      <c r="Q86" s="155" t="b">
        <v>0</v>
      </c>
      <c r="T86" s="128"/>
    </row>
    <row r="87" spans="1:20" s="155" customFormat="1" x14ac:dyDescent="0.2">
      <c r="A87" s="119" t="s">
        <v>394</v>
      </c>
      <c r="B87" s="119" t="s">
        <v>1302</v>
      </c>
      <c r="C87" s="120">
        <v>45547</v>
      </c>
      <c r="D87" s="121" t="s">
        <v>395</v>
      </c>
      <c r="E87" s="121" t="s">
        <v>288</v>
      </c>
      <c r="F87" s="121" t="s">
        <v>398</v>
      </c>
      <c r="G87" s="122" t="s">
        <v>5</v>
      </c>
      <c r="H87" s="123" t="s">
        <v>87</v>
      </c>
      <c r="I87" s="135" t="s">
        <v>335</v>
      </c>
      <c r="J87" s="125">
        <v>0.4</v>
      </c>
      <c r="K87" s="124" t="s">
        <v>426</v>
      </c>
      <c r="L87" s="124" t="b">
        <v>0</v>
      </c>
      <c r="M87" s="155" t="s">
        <v>582</v>
      </c>
      <c r="N87" s="155">
        <v>180</v>
      </c>
      <c r="O87" s="155" t="s">
        <v>582</v>
      </c>
      <c r="P87" s="155" t="s">
        <v>582</v>
      </c>
      <c r="Q87" s="155" t="b">
        <v>0</v>
      </c>
      <c r="T87" s="128"/>
    </row>
    <row r="88" spans="1:20" s="155" customFormat="1" x14ac:dyDescent="0.2">
      <c r="A88" s="119" t="s">
        <v>394</v>
      </c>
      <c r="B88" s="119" t="s">
        <v>1302</v>
      </c>
      <c r="C88" s="120">
        <v>45547</v>
      </c>
      <c r="D88" s="121" t="s">
        <v>395</v>
      </c>
      <c r="E88" s="121" t="s">
        <v>288</v>
      </c>
      <c r="F88" s="121" t="s">
        <v>398</v>
      </c>
      <c r="G88" s="122" t="s">
        <v>147</v>
      </c>
      <c r="H88" s="123" t="s">
        <v>87</v>
      </c>
      <c r="I88" s="135" t="s">
        <v>335</v>
      </c>
      <c r="J88" s="125">
        <v>0.4</v>
      </c>
      <c r="K88" s="124" t="s">
        <v>426</v>
      </c>
      <c r="L88" s="124" t="b">
        <v>0</v>
      </c>
      <c r="M88" s="155" t="s">
        <v>582</v>
      </c>
      <c r="N88" s="155">
        <v>180</v>
      </c>
      <c r="O88" s="155" t="s">
        <v>582</v>
      </c>
      <c r="P88" s="155" t="s">
        <v>582</v>
      </c>
      <c r="Q88" s="155" t="b">
        <v>0</v>
      </c>
      <c r="T88" s="128"/>
    </row>
    <row r="89" spans="1:20" s="155" customFormat="1" x14ac:dyDescent="0.2">
      <c r="A89" s="119" t="s">
        <v>394</v>
      </c>
      <c r="B89" s="119" t="s">
        <v>1302</v>
      </c>
      <c r="C89" s="120">
        <v>45547</v>
      </c>
      <c r="D89" s="121" t="s">
        <v>395</v>
      </c>
      <c r="E89" s="121" t="s">
        <v>288</v>
      </c>
      <c r="F89" s="121" t="s">
        <v>398</v>
      </c>
      <c r="G89" s="122" t="s">
        <v>150</v>
      </c>
      <c r="H89" s="123" t="s">
        <v>56</v>
      </c>
      <c r="I89" s="135" t="s">
        <v>408</v>
      </c>
      <c r="J89" s="125">
        <v>35</v>
      </c>
      <c r="K89" s="124" t="s">
        <v>426</v>
      </c>
      <c r="L89" s="124" t="b">
        <v>0</v>
      </c>
      <c r="M89" s="155">
        <v>1200</v>
      </c>
      <c r="N89" s="155">
        <v>2600</v>
      </c>
      <c r="O89" s="155" t="s">
        <v>582</v>
      </c>
      <c r="P89" s="155" t="s">
        <v>582</v>
      </c>
      <c r="Q89" s="155" t="b">
        <v>0</v>
      </c>
      <c r="T89" s="128"/>
    </row>
    <row r="90" spans="1:20" s="155" customFormat="1" x14ac:dyDescent="0.2">
      <c r="A90" s="119" t="s">
        <v>394</v>
      </c>
      <c r="B90" s="119" t="s">
        <v>1302</v>
      </c>
      <c r="C90" s="120">
        <v>45547</v>
      </c>
      <c r="D90" s="121" t="s">
        <v>395</v>
      </c>
      <c r="E90" s="121" t="s">
        <v>288</v>
      </c>
      <c r="F90" s="121" t="s">
        <v>398</v>
      </c>
      <c r="G90" s="122" t="s">
        <v>154</v>
      </c>
      <c r="H90" s="123" t="s">
        <v>56</v>
      </c>
      <c r="I90" s="135" t="s">
        <v>409</v>
      </c>
      <c r="J90" s="125">
        <v>7.6999999999999999E-2</v>
      </c>
      <c r="K90" s="124" t="s">
        <v>426</v>
      </c>
      <c r="L90" s="124" t="b">
        <v>0</v>
      </c>
      <c r="M90" s="155">
        <v>0.02</v>
      </c>
      <c r="N90" s="155">
        <v>39</v>
      </c>
      <c r="O90" s="155" t="s">
        <v>582</v>
      </c>
      <c r="P90" s="155" t="s">
        <v>582</v>
      </c>
      <c r="Q90" s="155" t="b">
        <v>0</v>
      </c>
      <c r="T90" s="128"/>
    </row>
    <row r="91" spans="1:20" s="155" customFormat="1" x14ac:dyDescent="0.2">
      <c r="A91" s="119" t="s">
        <v>394</v>
      </c>
      <c r="B91" s="119" t="s">
        <v>1302</v>
      </c>
      <c r="C91" s="120">
        <v>45547</v>
      </c>
      <c r="D91" s="121" t="s">
        <v>395</v>
      </c>
      <c r="E91" s="121" t="s">
        <v>288</v>
      </c>
      <c r="F91" s="121" t="s">
        <v>398</v>
      </c>
      <c r="G91" s="122" t="s">
        <v>158</v>
      </c>
      <c r="H91" s="123" t="s">
        <v>56</v>
      </c>
      <c r="I91" s="137">
        <v>6.9000000000000006E-2</v>
      </c>
      <c r="J91" s="126">
        <v>6.9000000000000006E-2</v>
      </c>
      <c r="K91" s="124" t="s">
        <v>426</v>
      </c>
      <c r="L91" s="124" t="b">
        <v>1</v>
      </c>
      <c r="M91" s="155">
        <v>0.47</v>
      </c>
      <c r="N91" s="155">
        <v>31</v>
      </c>
      <c r="O91" s="155">
        <v>0.14680851063829789</v>
      </c>
      <c r="P91" s="155">
        <v>2.2258064516129032E-3</v>
      </c>
      <c r="Q91" s="155" t="b">
        <v>0</v>
      </c>
      <c r="T91" s="128"/>
    </row>
    <row r="92" spans="1:20" s="155" customFormat="1" x14ac:dyDescent="0.2">
      <c r="A92" s="119" t="s">
        <v>394</v>
      </c>
      <c r="B92" s="119" t="s">
        <v>1302</v>
      </c>
      <c r="C92" s="120">
        <v>45547</v>
      </c>
      <c r="D92" s="121" t="s">
        <v>395</v>
      </c>
      <c r="E92" s="121" t="s">
        <v>288</v>
      </c>
      <c r="F92" s="121" t="s">
        <v>398</v>
      </c>
      <c r="G92" s="122" t="s">
        <v>6</v>
      </c>
      <c r="H92" s="123" t="s">
        <v>56</v>
      </c>
      <c r="I92" s="136">
        <v>0.64</v>
      </c>
      <c r="J92" s="126">
        <v>0.64</v>
      </c>
      <c r="K92" s="124" t="s">
        <v>426</v>
      </c>
      <c r="L92" s="124" t="b">
        <v>1</v>
      </c>
      <c r="M92" s="155">
        <v>4.9000000000000004</v>
      </c>
      <c r="N92" s="155">
        <v>4400</v>
      </c>
      <c r="O92" s="155">
        <v>0.13061224489795917</v>
      </c>
      <c r="P92" s="155">
        <v>1.4545454545454546E-4</v>
      </c>
      <c r="Q92" s="155" t="b">
        <v>0</v>
      </c>
      <c r="T92" s="128"/>
    </row>
    <row r="93" spans="1:20" s="155" customFormat="1" x14ac:dyDescent="0.2">
      <c r="A93" s="119" t="s">
        <v>394</v>
      </c>
      <c r="B93" s="119" t="s">
        <v>1302</v>
      </c>
      <c r="C93" s="120">
        <v>45547</v>
      </c>
      <c r="D93" s="121" t="s">
        <v>395</v>
      </c>
      <c r="E93" s="121" t="s">
        <v>288</v>
      </c>
      <c r="F93" s="121" t="s">
        <v>398</v>
      </c>
      <c r="G93" s="122" t="s">
        <v>164</v>
      </c>
      <c r="H93" s="123" t="s">
        <v>56</v>
      </c>
      <c r="I93" s="135" t="s">
        <v>410</v>
      </c>
      <c r="J93" s="125">
        <v>7.2</v>
      </c>
      <c r="K93" s="124" t="s">
        <v>426</v>
      </c>
      <c r="L93" s="124" t="b">
        <v>0</v>
      </c>
      <c r="M93" s="155">
        <v>47</v>
      </c>
      <c r="N93" s="155">
        <v>13000</v>
      </c>
      <c r="O93" s="155" t="s">
        <v>582</v>
      </c>
      <c r="P93" s="155" t="s">
        <v>582</v>
      </c>
      <c r="Q93" s="155" t="b">
        <v>0</v>
      </c>
      <c r="T93" s="128"/>
    </row>
    <row r="94" spans="1:20" s="155" customFormat="1" x14ac:dyDescent="0.2">
      <c r="A94" s="119" t="s">
        <v>394</v>
      </c>
      <c r="B94" s="119" t="s">
        <v>1302</v>
      </c>
      <c r="C94" s="120">
        <v>45547</v>
      </c>
      <c r="D94" s="121" t="s">
        <v>395</v>
      </c>
      <c r="E94" s="121" t="s">
        <v>288</v>
      </c>
      <c r="F94" s="121" t="s">
        <v>398</v>
      </c>
      <c r="G94" s="122" t="s">
        <v>7</v>
      </c>
      <c r="H94" s="123" t="s">
        <v>56</v>
      </c>
      <c r="I94" s="136">
        <v>0.34</v>
      </c>
      <c r="J94" s="126">
        <v>0.34</v>
      </c>
      <c r="K94" s="124" t="s">
        <v>426</v>
      </c>
      <c r="L94" s="124" t="b">
        <v>1</v>
      </c>
      <c r="M94" s="155">
        <v>0.36</v>
      </c>
      <c r="N94" s="155">
        <v>13</v>
      </c>
      <c r="O94" s="155">
        <v>0.94444444444444453</v>
      </c>
      <c r="P94" s="155">
        <v>2.6153846153846156E-2</v>
      </c>
      <c r="Q94" s="155" t="b">
        <v>0</v>
      </c>
      <c r="T94" s="128"/>
    </row>
    <row r="95" spans="1:20" s="155" customFormat="1" x14ac:dyDescent="0.2">
      <c r="A95" s="119" t="s">
        <v>394</v>
      </c>
      <c r="B95" s="119" t="s">
        <v>1302</v>
      </c>
      <c r="C95" s="120">
        <v>45547</v>
      </c>
      <c r="D95" s="121" t="s">
        <v>395</v>
      </c>
      <c r="E95" s="121" t="s">
        <v>288</v>
      </c>
      <c r="F95" s="121" t="s">
        <v>398</v>
      </c>
      <c r="G95" s="122" t="s">
        <v>172</v>
      </c>
      <c r="H95" s="123" t="s">
        <v>87</v>
      </c>
      <c r="I95" s="135" t="s">
        <v>411</v>
      </c>
      <c r="J95" s="125">
        <v>9.8000000000000007</v>
      </c>
      <c r="K95" s="124" t="s">
        <v>426</v>
      </c>
      <c r="L95" s="124" t="b">
        <v>0</v>
      </c>
      <c r="M95" s="155" t="s">
        <v>582</v>
      </c>
      <c r="N95" s="155">
        <v>1800</v>
      </c>
      <c r="O95" s="155" t="s">
        <v>582</v>
      </c>
      <c r="P95" s="155" t="s">
        <v>582</v>
      </c>
      <c r="Q95" s="155" t="b">
        <v>0</v>
      </c>
      <c r="T95" s="128"/>
    </row>
    <row r="96" spans="1:20" s="155" customFormat="1" x14ac:dyDescent="0.2">
      <c r="A96" s="119" t="s">
        <v>394</v>
      </c>
      <c r="B96" s="119" t="s">
        <v>1302</v>
      </c>
      <c r="C96" s="120">
        <v>45547</v>
      </c>
      <c r="D96" s="121" t="s">
        <v>395</v>
      </c>
      <c r="E96" s="121" t="s">
        <v>288</v>
      </c>
      <c r="F96" s="121" t="s">
        <v>398</v>
      </c>
      <c r="G96" s="122" t="s">
        <v>9</v>
      </c>
      <c r="H96" s="123" t="s">
        <v>56</v>
      </c>
      <c r="I96" s="135" t="s">
        <v>412</v>
      </c>
      <c r="J96" s="125">
        <v>6.8</v>
      </c>
      <c r="K96" s="124" t="s">
        <v>426</v>
      </c>
      <c r="L96" s="124" t="b">
        <v>0</v>
      </c>
      <c r="M96" s="155">
        <v>47</v>
      </c>
      <c r="N96" s="155">
        <v>180</v>
      </c>
      <c r="O96" s="155" t="s">
        <v>582</v>
      </c>
      <c r="P96" s="155" t="s">
        <v>582</v>
      </c>
      <c r="Q96" s="155" t="b">
        <v>0</v>
      </c>
      <c r="T96" s="128"/>
    </row>
    <row r="97" spans="1:20" s="155" customFormat="1" x14ac:dyDescent="0.2">
      <c r="A97" s="119" t="s">
        <v>394</v>
      </c>
      <c r="B97" s="119" t="s">
        <v>1302</v>
      </c>
      <c r="C97" s="120">
        <v>45547</v>
      </c>
      <c r="D97" s="121" t="s">
        <v>395</v>
      </c>
      <c r="E97" s="121" t="s">
        <v>288</v>
      </c>
      <c r="F97" s="121" t="s">
        <v>398</v>
      </c>
      <c r="G97" s="122" t="s">
        <v>11</v>
      </c>
      <c r="H97" s="123" t="s">
        <v>87</v>
      </c>
      <c r="I97" s="135" t="s">
        <v>413</v>
      </c>
      <c r="J97" s="125">
        <v>7.5</v>
      </c>
      <c r="K97" s="124" t="s">
        <v>426</v>
      </c>
      <c r="L97" s="124" t="b">
        <v>0</v>
      </c>
      <c r="M97" s="155" t="s">
        <v>582</v>
      </c>
      <c r="N97" s="155">
        <v>22000</v>
      </c>
      <c r="O97" s="155" t="s">
        <v>582</v>
      </c>
      <c r="P97" s="155" t="s">
        <v>582</v>
      </c>
      <c r="Q97" s="155" t="b">
        <v>0</v>
      </c>
      <c r="T97" s="128"/>
    </row>
    <row r="98" spans="1:20" s="155" customFormat="1" x14ac:dyDescent="0.2">
      <c r="A98" s="119" t="s">
        <v>394</v>
      </c>
      <c r="B98" s="119" t="s">
        <v>1302</v>
      </c>
      <c r="C98" s="120">
        <v>45547</v>
      </c>
      <c r="D98" s="121" t="s">
        <v>395</v>
      </c>
      <c r="E98" s="121" t="s">
        <v>288</v>
      </c>
      <c r="F98" s="121" t="s">
        <v>398</v>
      </c>
      <c r="G98" s="122" t="s">
        <v>176</v>
      </c>
      <c r="H98" s="123" t="s">
        <v>87</v>
      </c>
      <c r="I98" s="135" t="s">
        <v>414</v>
      </c>
      <c r="J98" s="125">
        <v>0.55000000000000004</v>
      </c>
      <c r="K98" s="124" t="s">
        <v>426</v>
      </c>
      <c r="L98" s="124" t="b">
        <v>0</v>
      </c>
      <c r="M98" s="155" t="s">
        <v>582</v>
      </c>
      <c r="N98" s="155">
        <v>22000</v>
      </c>
      <c r="O98" s="155" t="s">
        <v>582</v>
      </c>
      <c r="P98" s="155" t="s">
        <v>582</v>
      </c>
      <c r="Q98" s="155" t="b">
        <v>0</v>
      </c>
      <c r="T98" s="128"/>
    </row>
    <row r="99" spans="1:20" s="155" customFormat="1" x14ac:dyDescent="0.2">
      <c r="A99" s="119" t="s">
        <v>394</v>
      </c>
      <c r="B99" s="119" t="s">
        <v>1302</v>
      </c>
      <c r="C99" s="120">
        <v>45547</v>
      </c>
      <c r="D99" s="121" t="s">
        <v>395</v>
      </c>
      <c r="E99" s="121" t="s">
        <v>288</v>
      </c>
      <c r="F99" s="121" t="s">
        <v>398</v>
      </c>
      <c r="G99" s="122" t="s">
        <v>180</v>
      </c>
      <c r="H99" s="123" t="s">
        <v>56</v>
      </c>
      <c r="I99" s="135" t="s">
        <v>415</v>
      </c>
      <c r="J99" s="125">
        <v>5.5E-2</v>
      </c>
      <c r="K99" s="124" t="s">
        <v>426</v>
      </c>
      <c r="L99" s="124" t="b">
        <v>0</v>
      </c>
      <c r="M99" s="155">
        <v>0.77</v>
      </c>
      <c r="N99" s="155">
        <v>0.88</v>
      </c>
      <c r="O99" s="155" t="s">
        <v>582</v>
      </c>
      <c r="P99" s="155" t="s">
        <v>582</v>
      </c>
      <c r="Q99" s="155" t="b">
        <v>0</v>
      </c>
      <c r="T99" s="128"/>
    </row>
    <row r="100" spans="1:20" s="155" customFormat="1" x14ac:dyDescent="0.2">
      <c r="A100" s="119" t="s">
        <v>394</v>
      </c>
      <c r="B100" s="119" t="s">
        <v>1302</v>
      </c>
      <c r="C100" s="120">
        <v>45547</v>
      </c>
      <c r="D100" s="121" t="s">
        <v>395</v>
      </c>
      <c r="E100" s="121" t="s">
        <v>288</v>
      </c>
      <c r="F100" s="121" t="s">
        <v>398</v>
      </c>
      <c r="G100" s="122" t="s">
        <v>184</v>
      </c>
      <c r="H100" s="123" t="s">
        <v>185</v>
      </c>
      <c r="I100" s="135" t="s">
        <v>416</v>
      </c>
      <c r="J100" s="125">
        <v>0.11</v>
      </c>
      <c r="K100" s="124" t="s">
        <v>426</v>
      </c>
      <c r="L100" s="124" t="b">
        <v>0</v>
      </c>
      <c r="M100" s="155">
        <v>3</v>
      </c>
      <c r="N100" s="155">
        <v>8.8000000000000007</v>
      </c>
      <c r="O100" s="155" t="s">
        <v>582</v>
      </c>
      <c r="P100" s="155" t="s">
        <v>582</v>
      </c>
      <c r="Q100" s="155" t="b">
        <v>0</v>
      </c>
      <c r="T100" s="128"/>
    </row>
    <row r="101" spans="1:20" s="155" customFormat="1" x14ac:dyDescent="0.2">
      <c r="A101" s="119" t="s">
        <v>394</v>
      </c>
      <c r="B101" s="119" t="s">
        <v>1302</v>
      </c>
      <c r="C101" s="120">
        <v>45547</v>
      </c>
      <c r="D101" s="121" t="s">
        <v>395</v>
      </c>
      <c r="E101" s="121" t="s">
        <v>288</v>
      </c>
      <c r="F101" s="121" t="s">
        <v>398</v>
      </c>
      <c r="G101" s="122" t="s">
        <v>188</v>
      </c>
      <c r="H101" s="123" t="s">
        <v>87</v>
      </c>
      <c r="I101" s="135" t="s">
        <v>417</v>
      </c>
      <c r="J101" s="125">
        <v>2.2000000000000002</v>
      </c>
      <c r="K101" s="124" t="s">
        <v>426</v>
      </c>
      <c r="L101" s="124" t="b">
        <v>0</v>
      </c>
      <c r="M101" s="155" t="s">
        <v>582</v>
      </c>
      <c r="N101" s="155" t="s">
        <v>582</v>
      </c>
      <c r="O101" s="155" t="s">
        <v>582</v>
      </c>
      <c r="P101" s="155" t="s">
        <v>582</v>
      </c>
      <c r="Q101" s="155" t="b">
        <v>0</v>
      </c>
      <c r="T101" s="128"/>
    </row>
    <row r="102" spans="1:20" s="155" customFormat="1" x14ac:dyDescent="0.2">
      <c r="A102" s="119" t="s">
        <v>394</v>
      </c>
      <c r="B102" s="119" t="s">
        <v>1302</v>
      </c>
      <c r="C102" s="120">
        <v>45547</v>
      </c>
      <c r="D102" s="121" t="s">
        <v>395</v>
      </c>
      <c r="E102" s="121" t="s">
        <v>288</v>
      </c>
      <c r="F102" s="121" t="s">
        <v>398</v>
      </c>
      <c r="G102" s="122" t="s">
        <v>191</v>
      </c>
      <c r="H102" s="123" t="s">
        <v>87</v>
      </c>
      <c r="I102" s="135" t="s">
        <v>418</v>
      </c>
      <c r="J102" s="125">
        <v>4.9000000000000004</v>
      </c>
      <c r="K102" s="124" t="s">
        <v>426</v>
      </c>
      <c r="L102" s="124" t="b">
        <v>0</v>
      </c>
      <c r="M102" s="155" t="s">
        <v>582</v>
      </c>
      <c r="N102" s="155">
        <v>260</v>
      </c>
      <c r="O102" s="155" t="s">
        <v>582</v>
      </c>
      <c r="P102" s="155" t="s">
        <v>582</v>
      </c>
      <c r="Q102" s="155" t="b">
        <v>0</v>
      </c>
      <c r="T102" s="128"/>
    </row>
    <row r="103" spans="1:20" s="155" customFormat="1" x14ac:dyDescent="0.2">
      <c r="A103" s="119" t="s">
        <v>394</v>
      </c>
      <c r="B103" s="119" t="s">
        <v>1302</v>
      </c>
      <c r="C103" s="120">
        <v>45547</v>
      </c>
      <c r="D103" s="121" t="s">
        <v>395</v>
      </c>
      <c r="E103" s="121" t="s">
        <v>288</v>
      </c>
      <c r="F103" s="121" t="s">
        <v>398</v>
      </c>
      <c r="G103" s="122" t="s">
        <v>1</v>
      </c>
      <c r="H103" s="123" t="s">
        <v>87</v>
      </c>
      <c r="I103" s="135" t="s">
        <v>418</v>
      </c>
      <c r="J103" s="125">
        <v>4.9000000000000004</v>
      </c>
      <c r="K103" s="124" t="s">
        <v>426</v>
      </c>
      <c r="L103" s="124" t="b">
        <v>0</v>
      </c>
      <c r="M103" s="155" t="s">
        <v>582</v>
      </c>
      <c r="N103" s="155">
        <v>260</v>
      </c>
      <c r="O103" s="155" t="s">
        <v>582</v>
      </c>
      <c r="P103" s="155" t="s">
        <v>582</v>
      </c>
      <c r="Q103" s="155" t="b">
        <v>0</v>
      </c>
      <c r="T103" s="128"/>
    </row>
    <row r="104" spans="1:20" s="155" customFormat="1" x14ac:dyDescent="0.2">
      <c r="A104" s="119" t="s">
        <v>394</v>
      </c>
      <c r="B104" s="119" t="s">
        <v>1302</v>
      </c>
      <c r="C104" s="120">
        <v>45547</v>
      </c>
      <c r="D104" s="121" t="s">
        <v>395</v>
      </c>
      <c r="E104" s="121" t="s">
        <v>288</v>
      </c>
      <c r="F104" s="121" t="s">
        <v>398</v>
      </c>
      <c r="G104" s="122" t="s">
        <v>196</v>
      </c>
      <c r="H104" s="123" t="s">
        <v>56</v>
      </c>
      <c r="I104" s="135" t="s">
        <v>419</v>
      </c>
      <c r="J104" s="125">
        <v>0.26</v>
      </c>
      <c r="K104" s="124" t="s">
        <v>426</v>
      </c>
      <c r="L104" s="124" t="b">
        <v>0</v>
      </c>
      <c r="M104" s="155">
        <v>2.8</v>
      </c>
      <c r="N104" s="155">
        <v>220</v>
      </c>
      <c r="O104" s="155" t="s">
        <v>582</v>
      </c>
      <c r="P104" s="155" t="s">
        <v>582</v>
      </c>
      <c r="Q104" s="155" t="b">
        <v>0</v>
      </c>
      <c r="T104" s="128"/>
    </row>
    <row r="105" spans="1:20" s="155" customFormat="1" x14ac:dyDescent="0.2">
      <c r="A105" s="119" t="s">
        <v>394</v>
      </c>
      <c r="B105" s="119" t="s">
        <v>1302</v>
      </c>
      <c r="C105" s="120">
        <v>45547</v>
      </c>
      <c r="D105" s="121" t="s">
        <v>395</v>
      </c>
      <c r="E105" s="121" t="s">
        <v>288</v>
      </c>
      <c r="F105" s="121" t="s">
        <v>398</v>
      </c>
      <c r="G105" s="122" t="s">
        <v>200</v>
      </c>
      <c r="H105" s="123" t="s">
        <v>87</v>
      </c>
      <c r="I105" s="136">
        <v>2.72</v>
      </c>
      <c r="J105" s="126">
        <v>2.72</v>
      </c>
      <c r="K105" s="124" t="s">
        <v>426</v>
      </c>
      <c r="L105" s="124" t="b">
        <v>1</v>
      </c>
      <c r="M105" s="155" t="s">
        <v>582</v>
      </c>
      <c r="N105" s="155">
        <v>440</v>
      </c>
      <c r="O105" s="155" t="s">
        <v>582</v>
      </c>
      <c r="P105" s="155">
        <v>6.1818181818181824E-3</v>
      </c>
      <c r="Q105" s="155" t="b">
        <v>0</v>
      </c>
      <c r="T105" s="128"/>
    </row>
    <row r="106" spans="1:20" s="155" customFormat="1" x14ac:dyDescent="0.2">
      <c r="A106" s="119" t="s">
        <v>394</v>
      </c>
      <c r="B106" s="119" t="s">
        <v>1302</v>
      </c>
      <c r="C106" s="127">
        <v>45574</v>
      </c>
      <c r="D106" s="121" t="s">
        <v>395</v>
      </c>
      <c r="E106" s="121" t="s">
        <v>288</v>
      </c>
      <c r="F106" s="121" t="s">
        <v>398</v>
      </c>
      <c r="G106" s="122" t="s">
        <v>265</v>
      </c>
      <c r="H106" s="123" t="s">
        <v>87</v>
      </c>
      <c r="I106" s="138">
        <v>80</v>
      </c>
      <c r="J106" s="126">
        <v>80</v>
      </c>
      <c r="K106" s="124" t="s">
        <v>426</v>
      </c>
      <c r="L106" s="124" t="b">
        <v>1</v>
      </c>
      <c r="M106" s="155" t="s">
        <v>582</v>
      </c>
      <c r="N106" s="155">
        <v>1200</v>
      </c>
      <c r="O106" s="155" t="s">
        <v>582</v>
      </c>
      <c r="P106" s="155">
        <v>6.6666666666666666E-2</v>
      </c>
      <c r="Q106" s="155" t="b">
        <v>0</v>
      </c>
      <c r="T106" s="128"/>
    </row>
    <row r="107" spans="1:20" s="155" customFormat="1" x14ac:dyDescent="0.2">
      <c r="A107" s="163" t="s">
        <v>394</v>
      </c>
      <c r="B107" s="163" t="s">
        <v>1302</v>
      </c>
      <c r="C107" s="164">
        <v>45574</v>
      </c>
      <c r="D107" s="165" t="s">
        <v>395</v>
      </c>
      <c r="E107" s="165" t="s">
        <v>288</v>
      </c>
      <c r="F107" s="165" t="s">
        <v>398</v>
      </c>
      <c r="G107" s="166" t="s">
        <v>270</v>
      </c>
      <c r="H107" s="167" t="s">
        <v>87</v>
      </c>
      <c r="I107" s="168" t="s">
        <v>420</v>
      </c>
      <c r="J107" s="169">
        <v>56</v>
      </c>
      <c r="K107" s="170" t="s">
        <v>426</v>
      </c>
      <c r="L107" s="170" t="b">
        <v>0</v>
      </c>
      <c r="M107" s="171" t="s">
        <v>582</v>
      </c>
      <c r="N107" s="171">
        <v>430</v>
      </c>
      <c r="O107" s="171" t="s">
        <v>582</v>
      </c>
      <c r="P107" s="171" t="s">
        <v>582</v>
      </c>
      <c r="Q107" s="171" t="b">
        <v>0</v>
      </c>
      <c r="T107" s="128"/>
    </row>
    <row r="109" spans="1:20" x14ac:dyDescent="0.2">
      <c r="A109" s="117" t="s">
        <v>1332</v>
      </c>
      <c r="B109" s="114"/>
      <c r="C109" s="114"/>
      <c r="D109" s="114"/>
      <c r="E109" s="114"/>
      <c r="F109" s="114"/>
      <c r="G109" s="114"/>
      <c r="H109" s="117"/>
      <c r="I109" s="114"/>
      <c r="J109" s="114"/>
      <c r="K109" s="114"/>
      <c r="L109" s="114"/>
      <c r="M109" s="114"/>
      <c r="T109"/>
    </row>
    <row r="110" spans="1:20" x14ac:dyDescent="0.2">
      <c r="A110" s="117" t="s">
        <v>1331</v>
      </c>
      <c r="B110" s="114"/>
      <c r="C110" s="114"/>
      <c r="D110" s="114"/>
      <c r="E110" s="114"/>
      <c r="F110" s="114"/>
      <c r="G110" s="114"/>
      <c r="H110" s="117"/>
      <c r="I110" s="114"/>
      <c r="J110" s="114"/>
      <c r="K110" s="114"/>
      <c r="L110" s="114"/>
      <c r="M110" s="114"/>
      <c r="T110"/>
    </row>
    <row r="111" spans="1:20" ht="12" customHeight="1" x14ac:dyDescent="0.2">
      <c r="A111" s="215" t="s">
        <v>1307</v>
      </c>
      <c r="B111"/>
      <c r="C111"/>
      <c r="D111"/>
      <c r="E111"/>
      <c r="F111"/>
      <c r="G111"/>
      <c r="H111"/>
      <c r="I111"/>
      <c r="J111"/>
      <c r="K111"/>
      <c r="L111"/>
      <c r="T111"/>
    </row>
    <row r="112" spans="1:20" ht="11.1" customHeight="1" x14ac:dyDescent="0.2">
      <c r="A112" s="215" t="s">
        <v>1306</v>
      </c>
      <c r="B112"/>
      <c r="C112"/>
      <c r="D112"/>
      <c r="E112"/>
      <c r="F112"/>
      <c r="G112"/>
      <c r="H112"/>
      <c r="I112"/>
      <c r="J112"/>
      <c r="K112"/>
      <c r="L112"/>
      <c r="T112"/>
    </row>
    <row r="113" spans="1:20" ht="11.1" customHeight="1" x14ac:dyDescent="0.2">
      <c r="A113" s="215" t="s">
        <v>1333</v>
      </c>
      <c r="B113"/>
      <c r="C113"/>
      <c r="D113"/>
      <c r="E113"/>
      <c r="F113"/>
      <c r="G113"/>
      <c r="H113"/>
      <c r="I113"/>
      <c r="J113"/>
      <c r="K113"/>
      <c r="L113"/>
      <c r="T113"/>
    </row>
    <row r="114" spans="1:20" ht="11.1" customHeight="1" x14ac:dyDescent="0.2">
      <c r="A114" s="215" t="s">
        <v>1338</v>
      </c>
      <c r="B114"/>
      <c r="C114"/>
      <c r="D114"/>
      <c r="E114"/>
      <c r="F114"/>
      <c r="G114"/>
      <c r="H114"/>
      <c r="I114"/>
      <c r="J114"/>
      <c r="K114"/>
      <c r="L114"/>
      <c r="T114"/>
    </row>
    <row r="115" spans="1:20" ht="12.75" customHeight="1" x14ac:dyDescent="0.2">
      <c r="A115" s="215" t="s">
        <v>1305</v>
      </c>
      <c r="B115"/>
      <c r="C115"/>
      <c r="D115"/>
      <c r="E115"/>
      <c r="F115"/>
      <c r="G115"/>
      <c r="H115"/>
      <c r="I115"/>
      <c r="J115"/>
      <c r="K115"/>
      <c r="L115"/>
      <c r="T115"/>
    </row>
    <row r="116" spans="1:20" x14ac:dyDescent="0.2">
      <c r="A116" s="153" t="s">
        <v>1259</v>
      </c>
      <c r="B116" s="117" t="s">
        <v>1339</v>
      </c>
    </row>
    <row r="117" spans="1:20" x14ac:dyDescent="0.2">
      <c r="A117" s="117"/>
      <c r="B117" s="117" t="s">
        <v>1267</v>
      </c>
    </row>
    <row r="118" spans="1:20" x14ac:dyDescent="0.2">
      <c r="A118" s="117"/>
      <c r="B118" s="117" t="s">
        <v>1328</v>
      </c>
    </row>
    <row r="119" spans="1:20" x14ac:dyDescent="0.2">
      <c r="A119" s="117"/>
      <c r="B119" s="117" t="s">
        <v>1282</v>
      </c>
    </row>
    <row r="120" spans="1:20" x14ac:dyDescent="0.2">
      <c r="A120" s="117"/>
      <c r="B120" s="117" t="s">
        <v>1283</v>
      </c>
    </row>
    <row r="121" spans="1:20" x14ac:dyDescent="0.2">
      <c r="A121" s="117"/>
      <c r="B121" s="117"/>
      <c r="C121" s="188"/>
    </row>
    <row r="122" spans="1:20" x14ac:dyDescent="0.2">
      <c r="A122" s="114"/>
      <c r="B122" s="114"/>
      <c r="C122" s="188"/>
    </row>
    <row r="123" spans="1:20" x14ac:dyDescent="0.2">
      <c r="A123" s="114"/>
      <c r="B123" s="114"/>
    </row>
  </sheetData>
  <autoFilter ref="A2:Q107" xr:uid="{975B36D9-13C0-4480-B387-F7211C6C3F39}"/>
  <phoneticPr fontId="8" type="noConversion"/>
  <conditionalFormatting sqref="O1:P108 O116:P1048576">
    <cfRule type="containsBlanks" dxfId="3" priority="4">
      <formula>LEN(TRIM(O1))=0</formula>
    </cfRule>
  </conditionalFormatting>
  <conditionalFormatting sqref="O3:P107">
    <cfRule type="cellIs" dxfId="2" priority="5" operator="greaterThan">
      <formula>1</formula>
    </cfRule>
    <cfRule type="cellIs" dxfId="1" priority="6" operator="greaterThan">
      <formula>0.1</formula>
    </cfRule>
  </conditionalFormatting>
  <conditionalFormatting sqref="U108:V108 U116:V1048576">
    <cfRule type="containsBlanks" dxfId="0" priority="1">
      <formula>LEN(TRIM(U108))=0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0CC4-82E5-4656-A035-1E3E34A30EB9}">
  <sheetPr>
    <tabColor rgb="FF00B0F0"/>
  </sheetPr>
  <dimension ref="A1:G19"/>
  <sheetViews>
    <sheetView workbookViewId="0">
      <selection activeCell="D38" sqref="D38"/>
    </sheetView>
  </sheetViews>
  <sheetFormatPr defaultRowHeight="12" x14ac:dyDescent="0.2"/>
  <cols>
    <col min="1" max="1" width="24.85546875" customWidth="1"/>
    <col min="2" max="6" width="17.85546875" customWidth="1"/>
    <col min="7" max="7" width="23.140625" bestFit="1" customWidth="1"/>
    <col min="8" max="8" width="17.85546875" customWidth="1"/>
  </cols>
  <sheetData>
    <row r="1" spans="1:7" ht="15.75" x14ac:dyDescent="0.25">
      <c r="A1" s="225" t="s">
        <v>1346</v>
      </c>
    </row>
    <row r="2" spans="1:7" ht="15" x14ac:dyDescent="0.25">
      <c r="A2" s="181"/>
      <c r="B2" s="186" t="s">
        <v>1269</v>
      </c>
      <c r="C2" s="187"/>
      <c r="D2" s="187"/>
      <c r="E2" s="187"/>
      <c r="F2" s="187"/>
      <c r="G2" s="187"/>
    </row>
    <row r="3" spans="1:7" ht="15" x14ac:dyDescent="0.25">
      <c r="A3" s="185"/>
      <c r="B3" s="186" t="s">
        <v>1272</v>
      </c>
      <c r="C3" s="187"/>
      <c r="D3" s="186" t="s">
        <v>1273</v>
      </c>
      <c r="E3" s="187"/>
      <c r="F3" s="187"/>
      <c r="G3" s="186" t="s">
        <v>1274</v>
      </c>
    </row>
    <row r="4" spans="1:7" ht="13.5" x14ac:dyDescent="0.2">
      <c r="A4" s="182"/>
      <c r="B4" s="183" t="s">
        <v>21</v>
      </c>
      <c r="C4" s="183" t="s">
        <v>22</v>
      </c>
      <c r="D4" s="183" t="s">
        <v>24</v>
      </c>
      <c r="E4" s="183" t="s">
        <v>1270</v>
      </c>
      <c r="F4" s="183" t="s">
        <v>1271</v>
      </c>
      <c r="G4" s="183" t="s">
        <v>285</v>
      </c>
    </row>
    <row r="5" spans="1:7" x14ac:dyDescent="0.2">
      <c r="A5" s="200" t="s">
        <v>1309</v>
      </c>
      <c r="B5" s="183" t="s">
        <v>36</v>
      </c>
      <c r="C5" s="183" t="s">
        <v>37</v>
      </c>
      <c r="D5" s="183" t="s">
        <v>38</v>
      </c>
      <c r="E5" s="183" t="s">
        <v>42</v>
      </c>
      <c r="F5" s="183" t="s">
        <v>43</v>
      </c>
      <c r="G5" s="183" t="s">
        <v>287</v>
      </c>
    </row>
    <row r="6" spans="1:7" x14ac:dyDescent="0.2">
      <c r="A6" t="s">
        <v>1316</v>
      </c>
      <c r="B6" s="219">
        <v>8.4782608695652171E-10</v>
      </c>
      <c r="C6" s="219">
        <v>6.6503718319589059E-8</v>
      </c>
      <c r="D6" s="219">
        <v>5.3465108912157582E-9</v>
      </c>
      <c r="E6" s="219">
        <v>1.7495689655172412E-9</v>
      </c>
      <c r="F6" s="219">
        <v>8.2275104797396885E-7</v>
      </c>
      <c r="G6" s="219">
        <v>2.6165830559623662E-7</v>
      </c>
    </row>
    <row r="7" spans="1:7" x14ac:dyDescent="0.2">
      <c r="A7" t="s">
        <v>1317</v>
      </c>
      <c r="B7" s="220">
        <v>1.2187499999999998E-12</v>
      </c>
      <c r="C7" s="220">
        <v>1.926695513504948E-10</v>
      </c>
      <c r="D7" s="220">
        <v>2.7291205149227536E-11</v>
      </c>
      <c r="E7" s="220">
        <v>3.2686567164179103E-12</v>
      </c>
      <c r="F7" s="220">
        <v>1.5243594106636749E-9</v>
      </c>
      <c r="G7" s="220">
        <v>9.6898472808980843E-10</v>
      </c>
    </row>
    <row r="8" spans="1:7" x14ac:dyDescent="0.2">
      <c r="A8" t="s">
        <v>1318</v>
      </c>
      <c r="B8" s="220">
        <v>3.362068965517241E-11</v>
      </c>
      <c r="C8" s="220">
        <v>5.4597118676313189E-9</v>
      </c>
      <c r="D8" s="220">
        <v>7.7816634516154627E-10</v>
      </c>
      <c r="E8" s="220">
        <v>9.0576923076923066E-11</v>
      </c>
      <c r="F8" s="220">
        <v>4.2487198582585342E-8</v>
      </c>
      <c r="G8" s="220">
        <v>2.7105938375350142E-8</v>
      </c>
    </row>
    <row r="9" spans="1:7" x14ac:dyDescent="0.2">
      <c r="A9" s="155" t="s">
        <v>1320</v>
      </c>
      <c r="B9" s="196">
        <v>5.7641819896124373E-4</v>
      </c>
      <c r="C9" s="214">
        <v>1.0561546213358182</v>
      </c>
      <c r="D9" s="214">
        <v>1.7709807674156297</v>
      </c>
      <c r="E9" s="184">
        <v>0.23534195217391302</v>
      </c>
      <c r="F9" s="214">
        <v>2.4149278480656284</v>
      </c>
      <c r="G9" s="184">
        <v>0.15734176369627575</v>
      </c>
    </row>
    <row r="10" spans="1:7" x14ac:dyDescent="0.2">
      <c r="A10" s="155" t="s">
        <v>1321</v>
      </c>
      <c r="B10" s="211">
        <v>1.66359340288458E-3</v>
      </c>
      <c r="C10" s="214">
        <v>3.1878338487519171</v>
      </c>
      <c r="D10" s="214">
        <v>5.3695512728605781</v>
      </c>
      <c r="E10" s="184">
        <v>0.7159262433505833</v>
      </c>
      <c r="F10" s="214">
        <v>7.2593366429369413</v>
      </c>
      <c r="G10" s="184">
        <v>0.38142369209180055</v>
      </c>
    </row>
    <row r="11" spans="1:7" x14ac:dyDescent="0.2">
      <c r="A11" s="148" t="s">
        <v>1322</v>
      </c>
      <c r="B11" s="212">
        <v>2.6854476190476188E-5</v>
      </c>
      <c r="C11" s="191">
        <v>5.6375242337633547E-3</v>
      </c>
      <c r="D11" s="191">
        <v>1.711739019251255E-3</v>
      </c>
      <c r="E11" s="212">
        <v>1.2975757575757576E-5</v>
      </c>
      <c r="F11" s="210">
        <v>3.5705984039585435E-2</v>
      </c>
      <c r="G11" s="210">
        <v>8.4876710327427426E-2</v>
      </c>
    </row>
    <row r="13" spans="1:7" ht="12" customHeight="1" x14ac:dyDescent="0.2">
      <c r="A13" s="215" t="s">
        <v>1307</v>
      </c>
    </row>
    <row r="14" spans="1:7" ht="11.1" customHeight="1" x14ac:dyDescent="0.2">
      <c r="A14" s="215" t="s">
        <v>1308</v>
      </c>
    </row>
    <row r="15" spans="1:7" ht="12.75" customHeight="1" x14ac:dyDescent="0.2">
      <c r="A15" s="215" t="s">
        <v>1305</v>
      </c>
    </row>
    <row r="16" spans="1:7" x14ac:dyDescent="0.2">
      <c r="A16" s="153" t="s">
        <v>1259</v>
      </c>
      <c r="B16" t="s">
        <v>1342</v>
      </c>
    </row>
    <row r="17" spans="2:2" x14ac:dyDescent="0.2">
      <c r="B17" t="s">
        <v>1275</v>
      </c>
    </row>
    <row r="18" spans="2:2" x14ac:dyDescent="0.2">
      <c r="B18" t="s">
        <v>1340</v>
      </c>
    </row>
    <row r="19" spans="2:2" x14ac:dyDescent="0.2">
      <c r="B19" t="s">
        <v>1276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8F2DF-0B0B-4065-9E83-7A4774FCFFD2}">
  <sheetPr>
    <tabColor rgb="FF00B0F0"/>
  </sheetPr>
  <dimension ref="A1:G19"/>
  <sheetViews>
    <sheetView workbookViewId="0">
      <selection activeCell="D38" sqref="D38"/>
    </sheetView>
  </sheetViews>
  <sheetFormatPr defaultRowHeight="12" x14ac:dyDescent="0.2"/>
  <cols>
    <col min="1" max="1" width="28.5703125" customWidth="1"/>
    <col min="2" max="7" width="10.42578125" customWidth="1"/>
  </cols>
  <sheetData>
    <row r="1" spans="1:7" ht="15.75" x14ac:dyDescent="0.25">
      <c r="A1" s="225" t="s">
        <v>1347</v>
      </c>
    </row>
    <row r="2" spans="1:7" ht="15" x14ac:dyDescent="0.25">
      <c r="A2" s="181"/>
      <c r="B2" s="186" t="s">
        <v>1269</v>
      </c>
      <c r="C2" s="197"/>
      <c r="D2" s="197"/>
      <c r="E2" s="197"/>
      <c r="F2" s="197"/>
      <c r="G2" s="197"/>
    </row>
    <row r="3" spans="1:7" ht="23.1" customHeight="1" x14ac:dyDescent="0.2">
      <c r="A3" s="182"/>
      <c r="B3" s="198" t="s">
        <v>1285</v>
      </c>
      <c r="C3" s="199"/>
      <c r="D3" s="199"/>
      <c r="E3" s="198" t="s">
        <v>1351</v>
      </c>
      <c r="F3" s="199"/>
      <c r="G3" s="199"/>
    </row>
    <row r="4" spans="1:7" x14ac:dyDescent="0.2">
      <c r="A4" s="200" t="s">
        <v>1309</v>
      </c>
      <c r="B4" s="204" t="s">
        <v>20</v>
      </c>
      <c r="C4" s="204" t="s">
        <v>21</v>
      </c>
      <c r="D4" s="204" t="s">
        <v>22</v>
      </c>
      <c r="E4" s="204" t="s">
        <v>24</v>
      </c>
      <c r="F4" s="204" t="s">
        <v>25</v>
      </c>
      <c r="G4" s="204" t="s">
        <v>26</v>
      </c>
    </row>
    <row r="5" spans="1:7" ht="24" x14ac:dyDescent="0.2">
      <c r="A5" s="221" t="s">
        <v>1310</v>
      </c>
      <c r="B5" s="196">
        <v>2.3129738562091502E-4</v>
      </c>
      <c r="C5" s="196">
        <v>6.9091176470588238E-4</v>
      </c>
      <c r="D5" s="196">
        <v>8.5676923076923072E-4</v>
      </c>
      <c r="E5" s="211">
        <v>5.2400610500610498E-3</v>
      </c>
      <c r="F5" s="196">
        <v>5.8162393162393162E-4</v>
      </c>
      <c r="G5" s="208">
        <v>1.4411764705882353E-5</v>
      </c>
    </row>
    <row r="6" spans="1:7" ht="24" x14ac:dyDescent="0.2">
      <c r="A6" s="222" t="s">
        <v>1311</v>
      </c>
      <c r="B6" s="216">
        <f>0.000155307142857143 * 10^-6</f>
        <v>1.55307142857143E-10</v>
      </c>
      <c r="C6" s="216">
        <v>6.2691721611721613E-10</v>
      </c>
      <c r="D6" s="216">
        <v>5.9667427474785135E-10</v>
      </c>
      <c r="E6" s="216">
        <v>3.953985548165472E-9</v>
      </c>
      <c r="F6" s="216">
        <v>1.2576756955268494E-8</v>
      </c>
      <c r="G6" s="216">
        <v>8.7499999999999995E-11</v>
      </c>
    </row>
    <row r="7" spans="1:7" x14ac:dyDescent="0.2">
      <c r="A7" s="222" t="s">
        <v>1312</v>
      </c>
      <c r="B7" s="189">
        <v>0.61980071141558524</v>
      </c>
      <c r="C7" s="189">
        <v>0.24213125295508275</v>
      </c>
      <c r="D7" s="209">
        <v>2.0737413906188582</v>
      </c>
      <c r="E7" s="207">
        <v>16.979896451041334</v>
      </c>
      <c r="F7" s="209">
        <v>1.6969511400703872</v>
      </c>
      <c r="G7" s="189">
        <v>0.12927784730913641</v>
      </c>
    </row>
    <row r="8" spans="1:7" x14ac:dyDescent="0.2">
      <c r="A8" s="223" t="s">
        <v>1313</v>
      </c>
      <c r="B8" s="217">
        <v>3.1623468057366354E-8</v>
      </c>
      <c r="C8" s="217">
        <v>1.3678461538461538E-8</v>
      </c>
      <c r="D8" s="217">
        <v>1.0868727272727274E-7</v>
      </c>
      <c r="E8" s="217">
        <v>5.2614587312329242E-7</v>
      </c>
      <c r="F8" s="217">
        <v>1.4916666666666666E-7</v>
      </c>
      <c r="G8" s="217">
        <v>3.7692307692307685E-9</v>
      </c>
    </row>
    <row r="9" spans="1:7" ht="11.1" customHeight="1" x14ac:dyDescent="0.2"/>
    <row r="10" spans="1:7" ht="11.1" customHeight="1" x14ac:dyDescent="0.2">
      <c r="A10" s="215" t="s">
        <v>1307</v>
      </c>
    </row>
    <row r="11" spans="1:7" ht="11.1" customHeight="1" x14ac:dyDescent="0.2">
      <c r="A11" s="215" t="s">
        <v>1308</v>
      </c>
    </row>
    <row r="12" spans="1:7" ht="12.75" customHeight="1" x14ac:dyDescent="0.2">
      <c r="A12" s="215" t="s">
        <v>1305</v>
      </c>
    </row>
    <row r="13" spans="1:7" ht="12.75" customHeight="1" x14ac:dyDescent="0.2">
      <c r="A13" s="215" t="s">
        <v>1259</v>
      </c>
      <c r="B13" t="s">
        <v>1286</v>
      </c>
    </row>
    <row r="14" spans="1:7" x14ac:dyDescent="0.2">
      <c r="B14" t="s">
        <v>1287</v>
      </c>
    </row>
    <row r="15" spans="1:7" x14ac:dyDescent="0.2">
      <c r="B15" t="s">
        <v>1288</v>
      </c>
    </row>
    <row r="16" spans="1:7" x14ac:dyDescent="0.2">
      <c r="B16" t="s">
        <v>1341</v>
      </c>
    </row>
    <row r="17" spans="2:2" x14ac:dyDescent="0.2">
      <c r="B17" t="s">
        <v>1295</v>
      </c>
    </row>
    <row r="18" spans="2:2" x14ac:dyDescent="0.2">
      <c r="B18" t="s">
        <v>1296</v>
      </c>
    </row>
    <row r="19" spans="2:2" x14ac:dyDescent="0.2">
      <c r="B19" t="s">
        <v>1340</v>
      </c>
    </row>
  </sheetData>
  <sortState xmlns:xlrd2="http://schemas.microsoft.com/office/spreadsheetml/2017/richdata2" ref="A10:A12">
    <sortCondition ref="A10:A1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12C9-E0BE-4437-9675-7A88A8802919}">
  <sheetPr>
    <tabColor rgb="FF00B0F0"/>
  </sheetPr>
  <dimension ref="A1:D14"/>
  <sheetViews>
    <sheetView workbookViewId="0">
      <selection activeCell="D38" sqref="D38"/>
    </sheetView>
  </sheetViews>
  <sheetFormatPr defaultRowHeight="12" x14ac:dyDescent="0.2"/>
  <cols>
    <col min="1" max="1" width="28.42578125" customWidth="1"/>
    <col min="2" max="4" width="13.42578125" customWidth="1"/>
  </cols>
  <sheetData>
    <row r="1" spans="1:4" ht="15.75" x14ac:dyDescent="0.25">
      <c r="A1" s="225" t="s">
        <v>1348</v>
      </c>
    </row>
    <row r="2" spans="1:4" x14ac:dyDescent="0.2">
      <c r="A2" s="201"/>
      <c r="B2" s="198" t="s">
        <v>1350</v>
      </c>
      <c r="C2" s="199"/>
      <c r="D2" s="199"/>
    </row>
    <row r="3" spans="1:4" ht="33.6" customHeight="1" x14ac:dyDescent="0.2">
      <c r="A3" s="182"/>
      <c r="B3" s="198" t="s">
        <v>396</v>
      </c>
      <c r="C3" s="203" t="s">
        <v>397</v>
      </c>
      <c r="D3" s="203" t="s">
        <v>398</v>
      </c>
    </row>
    <row r="4" spans="1:4" x14ac:dyDescent="0.2">
      <c r="A4" s="200" t="s">
        <v>1268</v>
      </c>
      <c r="B4" s="204" t="s">
        <v>392</v>
      </c>
      <c r="C4" s="204" t="s">
        <v>393</v>
      </c>
      <c r="D4" s="204" t="s">
        <v>394</v>
      </c>
    </row>
    <row r="5" spans="1:4" ht="24" x14ac:dyDescent="0.2">
      <c r="A5" s="194" t="s">
        <v>1314</v>
      </c>
      <c r="B5" s="202">
        <v>33.414088699709893</v>
      </c>
      <c r="C5" s="202">
        <v>31.110824483864185</v>
      </c>
      <c r="D5" s="202">
        <v>13.762922851563365</v>
      </c>
    </row>
    <row r="6" spans="1:4" ht="24" x14ac:dyDescent="0.2">
      <c r="A6" s="224" t="s">
        <v>1315</v>
      </c>
      <c r="B6" s="218">
        <v>3.5952559008348397E-6</v>
      </c>
      <c r="C6" s="218">
        <v>3.0321861194631738E-6</v>
      </c>
      <c r="D6" s="218">
        <v>2.3360161433769279E-6</v>
      </c>
    </row>
    <row r="8" spans="1:4" ht="11.1" customHeight="1" x14ac:dyDescent="0.2">
      <c r="A8" s="215" t="s">
        <v>1307</v>
      </c>
    </row>
    <row r="9" spans="1:4" ht="11.1" customHeight="1" x14ac:dyDescent="0.2">
      <c r="A9" s="215" t="s">
        <v>1308</v>
      </c>
    </row>
    <row r="10" spans="1:4" ht="12.75" customHeight="1" x14ac:dyDescent="0.2">
      <c r="A10" s="215" t="s">
        <v>1305</v>
      </c>
    </row>
    <row r="11" spans="1:4" ht="12.75" customHeight="1" x14ac:dyDescent="0.2">
      <c r="A11" s="215" t="s">
        <v>1259</v>
      </c>
      <c r="B11" t="s">
        <v>1299</v>
      </c>
    </row>
    <row r="12" spans="1:4" x14ac:dyDescent="0.2">
      <c r="B12" t="s">
        <v>1291</v>
      </c>
    </row>
    <row r="13" spans="1:4" x14ac:dyDescent="0.2">
      <c r="B13" t="s">
        <v>1292</v>
      </c>
    </row>
    <row r="14" spans="1:4" x14ac:dyDescent="0.2">
      <c r="B14" t="s">
        <v>1349</v>
      </c>
    </row>
  </sheetData>
  <phoneticPr fontId="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8893-3D06-4DAE-A7D0-03B60400BCFE}">
  <sheetPr>
    <tabColor theme="9" tint="0.39997558519241921"/>
  </sheetPr>
  <dimension ref="A1:M60"/>
  <sheetViews>
    <sheetView workbookViewId="0">
      <selection activeCell="H1" sqref="H1:M1"/>
    </sheetView>
  </sheetViews>
  <sheetFormatPr defaultRowHeight="12" x14ac:dyDescent="0.2"/>
  <cols>
    <col min="1" max="1" width="40.85546875" style="21" bestFit="1" customWidth="1"/>
    <col min="2" max="3" width="43" style="78" customWidth="1"/>
    <col min="4" max="5" width="11.85546875" bestFit="1" customWidth="1"/>
    <col min="6" max="7" width="12.140625" bestFit="1" customWidth="1"/>
  </cols>
  <sheetData>
    <row r="1" spans="1:13" ht="48" x14ac:dyDescent="0.2">
      <c r="A1" s="130" t="s">
        <v>1234</v>
      </c>
      <c r="B1" s="130" t="s">
        <v>1231</v>
      </c>
      <c r="C1" s="130" t="s">
        <v>1232</v>
      </c>
      <c r="D1" s="143" t="s">
        <v>1245</v>
      </c>
      <c r="E1" s="143" t="s">
        <v>1233</v>
      </c>
      <c r="F1" s="142" t="s">
        <v>1238</v>
      </c>
      <c r="G1" s="142" t="s">
        <v>1235</v>
      </c>
      <c r="H1" s="146" t="s">
        <v>1239</v>
      </c>
      <c r="I1" s="146" t="s">
        <v>1240</v>
      </c>
      <c r="J1" s="146" t="s">
        <v>1241</v>
      </c>
      <c r="K1" s="146" t="s">
        <v>1242</v>
      </c>
      <c r="L1" s="146" t="s">
        <v>1243</v>
      </c>
      <c r="M1" s="146" t="s">
        <v>1244</v>
      </c>
    </row>
    <row r="2" spans="1:13" x14ac:dyDescent="0.2">
      <c r="A2" s="129" t="s">
        <v>427</v>
      </c>
      <c r="B2" s="131"/>
      <c r="C2" t="s">
        <v>427</v>
      </c>
      <c r="D2" s="118" t="str">
        <f>IF(IF(ISTEXT(C2),VLOOKUP(C2,VI_Chronic!$A$4:$E$390,3,FALSE), "") = 0, "", IF(ISTEXT(C2),VLOOKUP(C2,VI_Chronic!$A$4:$E$390,3,FALSE), ""))</f>
        <v/>
      </c>
      <c r="E2">
        <f>IF(IF(ISTEXT(C2),VLOOKUP(C2,VI_Chronic!$A$4:$E$390,4,FALSE), "") = 0, "", IF(ISTEXT(C2),VLOOKUP(C2,VI_Chronic!$A$4:$E$390,4,FALSE), ""))</f>
        <v>8.7999999999999995E-2</v>
      </c>
      <c r="F2" t="str">
        <f>IFERROR(VLOOKUP(B2, RBDM_Cancer!$B$7:$G$965, 6, FALSE), "")</f>
        <v/>
      </c>
      <c r="G2" t="str">
        <f>IFERROR(VLOOKUP(B2, RBDM_NonCancer!$B$7:$G$84, 6, FALSE), "")</f>
        <v/>
      </c>
      <c r="H2" t="str">
        <f>IFERROR(VLOOKUP(B2, RBDM_Cancer!$B$10:$G$66, 3, FALSE), "")</f>
        <v/>
      </c>
      <c r="I2" t="str">
        <f>IFERROR(VLOOKUP(B2, RBDM_NonCancer!$B$7:$G$84, 3, FALSE), "")</f>
        <v/>
      </c>
      <c r="J2" t="str">
        <f>IFERROR(VLOOKUP(B2, RBDM_Cancer!$B$10:$G$66, 4, FALSE), "")</f>
        <v/>
      </c>
      <c r="K2" t="str">
        <f>IFERROR(VLOOKUP(B2, RBDM_NonCancer!$B$7:$G$84, 4, FALSE), "")</f>
        <v/>
      </c>
      <c r="L2" t="str">
        <f>IFERROR(VLOOKUP(B2, RBDM_Cancer!$B$10:$G$66, 5, FALSE), "")</f>
        <v/>
      </c>
      <c r="M2" t="str">
        <f>IFERROR(VLOOKUP(B2, RBDM_NonCancer!$B$7:$G$84, 5, FALSE), "")</f>
        <v/>
      </c>
    </row>
    <row r="3" spans="1:13" x14ac:dyDescent="0.2">
      <c r="A3" s="109" t="s">
        <v>4</v>
      </c>
      <c r="B3" s="78" t="s">
        <v>4</v>
      </c>
      <c r="D3" s="118" t="str">
        <f>IF(IF(ISTEXT(C3),VLOOKUP(C3,VI_Chronic!$A$4:$E$390,3,FALSE), "") = 0, "", IF(ISTEXT(C3),VLOOKUP(C3,VI_Chronic!$A$4:$E$390,3,FALSE), ""))</f>
        <v/>
      </c>
      <c r="E3" t="str">
        <f>IF(IF(ISTEXT(C3),VLOOKUP(C3,VI_Chronic!$A$4:$E$390,4,FALSE), "") = 0, "", IF(ISTEXT(C3),VLOOKUP(C3,VI_Chronic!$A$4:$E$390,4,FALSE), ""))</f>
        <v/>
      </c>
      <c r="F3" t="str">
        <f>IFERROR(VLOOKUP(B3, RBDM_Cancer!$B$7:$G$965, 6, FALSE), "")</f>
        <v/>
      </c>
      <c r="G3">
        <f>IFERROR(VLOOKUP(B3, RBDM_NonCancer!$B$7:$G$84, 6, FALSE), "")</f>
        <v>54000</v>
      </c>
      <c r="H3" t="str">
        <f>IFERROR(VLOOKUP(B3, RBDM_Cancer!$B$10:$G$66, 3, FALSE), "")</f>
        <v/>
      </c>
      <c r="I3">
        <f>IFERROR(VLOOKUP(B3, RBDM_NonCancer!$B$7:$G$84, 3, FALSE), "")</f>
        <v>70000</v>
      </c>
      <c r="J3" t="str">
        <f>IFERROR(VLOOKUP(B3, RBDM_Cancer!$B$10:$G$66, 4, FALSE), "")</f>
        <v/>
      </c>
      <c r="K3">
        <f>IFERROR(VLOOKUP(B3, RBDM_NonCancer!$B$7:$G$84, 4, FALSE), "")</f>
        <v>21000</v>
      </c>
      <c r="L3" t="str">
        <f>IFERROR(VLOOKUP(B3, RBDM_Cancer!$B$10:$G$66, 5, FALSE), "")</f>
        <v/>
      </c>
      <c r="M3">
        <f>IFERROR(VLOOKUP(B3, RBDM_NonCancer!$B$7:$G$84, 5, FALSE), "")</f>
        <v>590000</v>
      </c>
    </row>
    <row r="4" spans="1:13" x14ac:dyDescent="0.2">
      <c r="A4" s="109" t="s">
        <v>55</v>
      </c>
      <c r="B4" s="78" t="s">
        <v>55</v>
      </c>
      <c r="C4" s="78" t="s">
        <v>55</v>
      </c>
      <c r="D4" s="118">
        <f>IF(IF(ISTEXT(C4),VLOOKUP(C4,VI_Chronic!$A$4:$E$390,3,FALSE), "") = 0, "", IF(ISTEXT(C4),VLOOKUP(C4,VI_Chronic!$A$4:$E$390,3,FALSE), ""))</f>
        <v>0.18</v>
      </c>
      <c r="E4">
        <f>IF(IF(ISTEXT(C4),VLOOKUP(C4,VI_Chronic!$A$4:$E$390,4,FALSE), "") = 0, "", IF(ISTEXT(C4),VLOOKUP(C4,VI_Chronic!$A$4:$E$390,4,FALSE), ""))</f>
        <v>8.8000000000000007</v>
      </c>
      <c r="F4">
        <f>IFERROR(VLOOKUP(B4, RBDM_Cancer!$B$7:$G$965, 6, FALSE), "")</f>
        <v>250</v>
      </c>
      <c r="G4">
        <f>IFERROR(VLOOKUP(B4, RBDM_NonCancer!$B$7:$G$84, 6, FALSE), "")</f>
        <v>490</v>
      </c>
      <c r="H4">
        <f>IFERROR(VLOOKUP(B4, RBDM_Cancer!$B$10:$G$66, 3, FALSE), "")</f>
        <v>4</v>
      </c>
      <c r="I4">
        <f>IFERROR(VLOOKUP(B4, RBDM_NonCancer!$B$7:$G$84, 3, FALSE), "")</f>
        <v>550</v>
      </c>
      <c r="J4">
        <f>IFERROR(VLOOKUP(B4, RBDM_Cancer!$B$10:$G$66, 4, FALSE), "")</f>
        <v>40</v>
      </c>
      <c r="K4">
        <f>IFERROR(VLOOKUP(B4, RBDM_NonCancer!$B$7:$G$84, 4, FALSE), "")</f>
        <v>540</v>
      </c>
      <c r="L4">
        <f>IFERROR(VLOOKUP(B4, RBDM_Cancer!$B$10:$G$66, 5, FALSE), "")</f>
        <v>1100</v>
      </c>
      <c r="M4">
        <f>IFERROR(VLOOKUP(B4, RBDM_NonCancer!$B$7:$G$84, 5, FALSE), "")</f>
        <v>15000</v>
      </c>
    </row>
    <row r="5" spans="1:13" x14ac:dyDescent="0.2">
      <c r="A5" s="109" t="s">
        <v>223</v>
      </c>
      <c r="B5" s="78" t="s">
        <v>223</v>
      </c>
      <c r="D5" s="118" t="str">
        <f>IF(IF(ISTEXT(C5),VLOOKUP(C5,VI_Chronic!$A$4:$E$390,3,FALSE), "") = 0, "", IF(ISTEXT(C5),VLOOKUP(C5,VI_Chronic!$A$4:$E$390,3,FALSE), ""))</f>
        <v/>
      </c>
      <c r="E5" t="str">
        <f>IF(IF(ISTEXT(C5),VLOOKUP(C5,VI_Chronic!$A$4:$E$390,4,FALSE), "") = 0, "", IF(ISTEXT(C5),VLOOKUP(C5,VI_Chronic!$A$4:$E$390,4,FALSE), ""))</f>
        <v/>
      </c>
      <c r="F5" t="str">
        <f>IFERROR(VLOOKUP(B5, RBDM_Cancer!$B$7:$G$965, 6, FALSE), "")</f>
        <v/>
      </c>
      <c r="G5">
        <f>IFERROR(VLOOKUP(B5, RBDM_NonCancer!$B$7:$G$84, 6, FALSE), "")</f>
        <v>130000</v>
      </c>
      <c r="H5" t="str">
        <f>IFERROR(VLOOKUP(B5, RBDM_Cancer!$B$10:$G$66, 3, FALSE), "")</f>
        <v/>
      </c>
      <c r="I5">
        <f>IFERROR(VLOOKUP(B5, RBDM_NonCancer!$B$7:$G$84, 3, FALSE), "")</f>
        <v>350000</v>
      </c>
      <c r="J5" t="str">
        <f>IFERROR(VLOOKUP(B5, RBDM_Cancer!$B$10:$G$66, 4, FALSE), "")</f>
        <v/>
      </c>
      <c r="K5">
        <f>IFERROR(VLOOKUP(B5, RBDM_NonCancer!$B$7:$G$84, 4, FALSE), "")</f>
        <v>110000</v>
      </c>
      <c r="L5" t="str">
        <f>IFERROR(VLOOKUP(B5, RBDM_Cancer!$B$10:$G$66, 5, FALSE), "")</f>
        <v/>
      </c>
      <c r="M5">
        <f>IFERROR(VLOOKUP(B5, RBDM_NonCancer!$B$7:$G$84, 5, FALSE), "")</f>
        <v>2900000</v>
      </c>
    </row>
    <row r="6" spans="1:13" x14ac:dyDescent="0.2">
      <c r="A6" s="109" t="s">
        <v>204</v>
      </c>
      <c r="B6" s="78" t="s">
        <v>204</v>
      </c>
      <c r="C6" s="78" t="s">
        <v>633</v>
      </c>
      <c r="D6" s="118">
        <f>IF(IF(ISTEXT(C6),VLOOKUP(C6,VI_Chronic!$A$4:$E$390,3,FALSE), "") = 0, "", IF(ISTEXT(C6),VLOOKUP(C6,VI_Chronic!$A$4:$E$390,3,FALSE), ""))</f>
        <v>2.8999999999999998E-3</v>
      </c>
      <c r="E6">
        <f>IF(IF(ISTEXT(C6),VLOOKUP(C6,VI_Chronic!$A$4:$E$390,4,FALSE), "") = 0, "", IF(ISTEXT(C6),VLOOKUP(C6,VI_Chronic!$A$4:$E$390,4,FALSE), ""))</f>
        <v>6.6000000000000003E-2</v>
      </c>
      <c r="F6">
        <f>IFERROR(VLOOKUP(B6, RBDM_Cancer!$B$7:$G$965, 6, FALSE), "")</f>
        <v>6300</v>
      </c>
      <c r="G6">
        <f>IFERROR(VLOOKUP(B6, RBDM_NonCancer!$B$7:$G$84, 6, FALSE), "")</f>
        <v>40000</v>
      </c>
      <c r="H6">
        <f>IFERROR(VLOOKUP(B6, RBDM_Cancer!$B$10:$G$66, 3, FALSE), "")</f>
        <v>1.9</v>
      </c>
      <c r="I6">
        <f>IFERROR(VLOOKUP(B6, RBDM_NonCancer!$B$7:$G$84, 3, FALSE), "")</f>
        <v>310</v>
      </c>
      <c r="J6">
        <f>IFERROR(VLOOKUP(B6, RBDM_Cancer!$B$10:$G$66, 4, FALSE), "")</f>
        <v>15</v>
      </c>
      <c r="K6">
        <f>IFERROR(VLOOKUP(B6, RBDM_NonCancer!$B$7:$G$84, 4, FALSE), "")</f>
        <v>97</v>
      </c>
      <c r="L6">
        <f>IFERROR(VLOOKUP(B6, RBDM_Cancer!$B$10:$G$66, 5, FALSE), "")</f>
        <v>420</v>
      </c>
      <c r="M6">
        <f>IFERROR(VLOOKUP(B6, RBDM_NonCancer!$B$7:$G$84, 5, FALSE), "")</f>
        <v>2700</v>
      </c>
    </row>
    <row r="7" spans="1:13" x14ac:dyDescent="0.2">
      <c r="A7" s="109" t="s">
        <v>207</v>
      </c>
      <c r="B7" s="78" t="s">
        <v>207</v>
      </c>
      <c r="C7" s="78" t="s">
        <v>207</v>
      </c>
      <c r="D7" s="118" t="str">
        <f>IF(IF(ISTEXT(C7),VLOOKUP(C7,VI_Chronic!$A$4:$E$390,3,FALSE), "") = 0, "", IF(ISTEXT(C7),VLOOKUP(C7,VI_Chronic!$A$4:$E$390,3,FALSE), ""))</f>
        <v/>
      </c>
      <c r="E7">
        <f>IF(IF(ISTEXT(C7),VLOOKUP(C7,VI_Chronic!$A$4:$E$390,4,FALSE), "") = 0, "", IF(ISTEXT(C7),VLOOKUP(C7,VI_Chronic!$A$4:$E$390,4,FALSE), ""))</f>
        <v>2.2000000000000002</v>
      </c>
      <c r="F7" t="str">
        <f>IFERROR(VLOOKUP(B7, RBDM_Cancer!$B$7:$G$965, 6, FALSE), "")</f>
        <v/>
      </c>
      <c r="G7">
        <f>IFERROR(VLOOKUP(B7, RBDM_NonCancer!$B$7:$G$84, 6, FALSE), "")</f>
        <v>26893604.479811374</v>
      </c>
      <c r="H7" t="str">
        <f>IFERROR(VLOOKUP(B7, RBDM_Cancer!$B$10:$G$66, 3, FALSE), "")</f>
        <v/>
      </c>
      <c r="I7">
        <f>IFERROR(VLOOKUP(B7, RBDM_NonCancer!$B$7:$G$84, 3, FALSE), "")</f>
        <v>220000</v>
      </c>
      <c r="J7" t="str">
        <f>IFERROR(VLOOKUP(B7, RBDM_Cancer!$B$10:$G$66, 4, FALSE), "")</f>
        <v/>
      </c>
      <c r="K7">
        <f>IFERROR(VLOOKUP(B7, RBDM_NonCancer!$B$7:$G$84, 4, FALSE), "")</f>
        <v>69000</v>
      </c>
      <c r="L7" t="str">
        <f>IFERROR(VLOOKUP(B7, RBDM_Cancer!$B$10:$G$66, 5, FALSE), "")</f>
        <v/>
      </c>
      <c r="M7">
        <f>IFERROR(VLOOKUP(B7, RBDM_NonCancer!$B$7:$G$84, 5, FALSE), "")</f>
        <v>1900000</v>
      </c>
    </row>
    <row r="8" spans="1:13" x14ac:dyDescent="0.2">
      <c r="A8" s="109" t="s">
        <v>231</v>
      </c>
      <c r="B8" s="78" t="s">
        <v>231</v>
      </c>
      <c r="C8" s="78" t="s">
        <v>231</v>
      </c>
      <c r="D8" s="118">
        <f>IF(IF(ISTEXT(C8),VLOOKUP(C8,VI_Chronic!$A$4:$E$390,3,FALSE), "") = 0, "", IF(ISTEXT(C8),VLOOKUP(C8,VI_Chronic!$A$4:$E$390,3,FALSE), ""))</f>
        <v>0.2</v>
      </c>
      <c r="E8" t="str">
        <f>IF(IF(ISTEXT(C8),VLOOKUP(C8,VI_Chronic!$A$4:$E$390,4,FALSE), "") = 0, "", IF(ISTEXT(C8),VLOOKUP(C8,VI_Chronic!$A$4:$E$390,4,FALSE), ""))</f>
        <v/>
      </c>
      <c r="F8">
        <f>IFERROR(VLOOKUP(B8, RBDM_Cancer!$B$7:$G$965, 6, FALSE), "")</f>
        <v>280</v>
      </c>
      <c r="G8" t="str">
        <f>IFERROR(VLOOKUP(B8, RBDM_NonCancer!$B$7:$G$84, 6, FALSE), "")</f>
        <v/>
      </c>
      <c r="H8">
        <f>IFERROR(VLOOKUP(B8, RBDM_Cancer!$B$10:$G$66, 3, FALSE), "")</f>
        <v>21</v>
      </c>
      <c r="I8" t="str">
        <f>IFERROR(VLOOKUP(B8, RBDM_NonCancer!$B$7:$G$84, 3, FALSE), "")</f>
        <v/>
      </c>
      <c r="J8">
        <f>IFERROR(VLOOKUP(B8, RBDM_Cancer!$B$10:$G$66, 4, FALSE), "")</f>
        <v>170</v>
      </c>
      <c r="K8" t="str">
        <f>IFERROR(VLOOKUP(B8, RBDM_NonCancer!$B$7:$G$84, 4, FALSE), "")</f>
        <v/>
      </c>
      <c r="L8">
        <f>IFERROR(VLOOKUP(B8, RBDM_Cancer!$B$10:$G$66, 5, FALSE), "")</f>
        <v>4800</v>
      </c>
      <c r="M8" t="str">
        <f>IFERROR(VLOOKUP(B8, RBDM_NonCancer!$B$7:$G$84, 5, FALSE), "")</f>
        <v/>
      </c>
    </row>
    <row r="9" spans="1:13" x14ac:dyDescent="0.2">
      <c r="A9" s="109" t="s">
        <v>0</v>
      </c>
      <c r="B9" s="78" t="s">
        <v>0</v>
      </c>
      <c r="C9" s="78" t="s">
        <v>0</v>
      </c>
      <c r="D9" s="118">
        <f>IF(IF(ISTEXT(C9),VLOOKUP(C9,VI_Chronic!$A$4:$E$390,3,FALSE), "") = 0, "", IF(ISTEXT(C9),VLOOKUP(C9,VI_Chronic!$A$4:$E$390,3,FALSE), ""))</f>
        <v>1.6</v>
      </c>
      <c r="E9">
        <f>IF(IF(ISTEXT(C9),VLOOKUP(C9,VI_Chronic!$A$4:$E$390,4,FALSE), "") = 0, "", IF(ISTEXT(C9),VLOOKUP(C9,VI_Chronic!$A$4:$E$390,4,FALSE), ""))</f>
        <v>130</v>
      </c>
      <c r="F9">
        <f>IFERROR(VLOOKUP(B9, RBDM_Cancer!$B$7:$G$965, 6, FALSE), "")</f>
        <v>1800</v>
      </c>
      <c r="G9">
        <f>IFERROR(VLOOKUP(B9, RBDM_NonCancer!$B$7:$G$84, 6, FALSE), "")</f>
        <v>5800</v>
      </c>
      <c r="H9">
        <f>IFERROR(VLOOKUP(B9, RBDM_Cancer!$B$10:$G$66, 3, FALSE), "")</f>
        <v>37</v>
      </c>
      <c r="I9">
        <f>IFERROR(VLOOKUP(B9, RBDM_NonCancer!$B$7:$G$84, 3, FALSE), "")</f>
        <v>3000</v>
      </c>
      <c r="J9">
        <f>IFERROR(VLOOKUP(B9, RBDM_Cancer!$B$10:$G$66, 4, FALSE), "")</f>
        <v>380</v>
      </c>
      <c r="K9">
        <f>IFERROR(VLOOKUP(B9, RBDM_NonCancer!$B$7:$G$84, 4, FALSE), "")</f>
        <v>1200</v>
      </c>
      <c r="L9">
        <f>IFERROR(VLOOKUP(B9, RBDM_Cancer!$B$10:$G$66, 5, FALSE), "")</f>
        <v>11000</v>
      </c>
      <c r="M9">
        <f>IFERROR(VLOOKUP(B9, RBDM_NonCancer!$B$7:$G$84, 5, FALSE), "")</f>
        <v>34000</v>
      </c>
    </row>
    <row r="10" spans="1:13" x14ac:dyDescent="0.2">
      <c r="A10" s="109" t="s">
        <v>234</v>
      </c>
      <c r="B10" s="78" t="s">
        <v>234</v>
      </c>
      <c r="C10" s="78" t="s">
        <v>234</v>
      </c>
      <c r="D10" s="118">
        <f>IF(IF(ISTEXT(C10),VLOOKUP(C10,VI_Chronic!$A$4:$E$390,3,FALSE), "") = 0, "", IF(ISTEXT(C10),VLOOKUP(C10,VI_Chronic!$A$4:$E$390,3,FALSE), ""))</f>
        <v>0.02</v>
      </c>
      <c r="E10">
        <f>IF(IF(ISTEXT(C10),VLOOKUP(C10,VI_Chronic!$A$4:$E$390,4,FALSE), "") = 0, "", IF(ISTEXT(C10),VLOOKUP(C10,VI_Chronic!$A$4:$E$390,4,FALSE), ""))</f>
        <v>8.8000000000000005E-3</v>
      </c>
      <c r="F10">
        <f>IFERROR(VLOOKUP(B10, RBDM_Cancer!$B$7:$G$965, 6, FALSE), "")</f>
        <v>0</v>
      </c>
      <c r="G10">
        <f>IFERROR(VLOOKUP(B10, RBDM_NonCancer!$B$7:$G$84, 6, FALSE), "")</f>
        <v>0</v>
      </c>
      <c r="H10">
        <f>IFERROR(VLOOKUP(B10, RBDM_Cancer!$B$10:$G$66, 3, FALSE), "")</f>
        <v>2.1</v>
      </c>
      <c r="I10">
        <f>IFERROR(VLOOKUP(B10, RBDM_NonCancer!$B$7:$G$84, 3, FALSE), "")</f>
        <v>220</v>
      </c>
      <c r="J10">
        <f>IFERROR(VLOOKUP(B10, RBDM_Cancer!$B$10:$G$66, 4, FALSE), "")</f>
        <v>17</v>
      </c>
      <c r="K10">
        <f>IFERROR(VLOOKUP(B10, RBDM_NonCancer!$B$7:$G$84, 4, FALSE), "")</f>
        <v>74</v>
      </c>
      <c r="L10">
        <f>IFERROR(VLOOKUP(B10, RBDM_Cancer!$B$10:$G$66, 5, FALSE), "")</f>
        <v>490</v>
      </c>
      <c r="M10">
        <f>IFERROR(VLOOKUP(B10, RBDM_NonCancer!$B$7:$G$84, 5, FALSE), "")</f>
        <v>2100</v>
      </c>
    </row>
    <row r="11" spans="1:13" x14ac:dyDescent="0.2">
      <c r="A11" s="109" t="s">
        <v>238</v>
      </c>
      <c r="B11" s="78" t="s">
        <v>238</v>
      </c>
      <c r="C11" s="78" t="s">
        <v>238</v>
      </c>
      <c r="D11" s="118">
        <f>IF(IF(ISTEXT(C11),VLOOKUP(C11,VI_Chronic!$A$4:$E$390,3,FALSE), "") = 0, "", IF(ISTEXT(C11),VLOOKUP(C11,VI_Chronic!$A$4:$E$390,3,FALSE), ""))</f>
        <v>0.2</v>
      </c>
      <c r="E11" t="str">
        <f>IF(IF(ISTEXT(C11),VLOOKUP(C11,VI_Chronic!$A$4:$E$390,4,FALSE), "") = 0, "", IF(ISTEXT(C11),VLOOKUP(C11,VI_Chronic!$A$4:$E$390,4,FALSE), ""))</f>
        <v/>
      </c>
      <c r="F11">
        <f>IFERROR(VLOOKUP(B11, RBDM_Cancer!$B$7:$G$965, 6, FALSE), "")</f>
        <v>0</v>
      </c>
      <c r="G11" t="str">
        <f>IFERROR(VLOOKUP(B11, RBDM_NonCancer!$B$7:$G$84, 6, FALSE), "")</f>
        <v/>
      </c>
      <c r="H11">
        <f>IFERROR(VLOOKUP(B11, RBDM_Cancer!$B$10:$G$66, 3, FALSE), "")</f>
        <v>21</v>
      </c>
      <c r="I11" t="str">
        <f>IFERROR(VLOOKUP(B11, RBDM_NonCancer!$B$7:$G$84, 3, FALSE), "")</f>
        <v/>
      </c>
      <c r="J11">
        <f>IFERROR(VLOOKUP(B11, RBDM_Cancer!$B$10:$G$66, 4, FALSE), "")</f>
        <v>170</v>
      </c>
      <c r="K11" t="str">
        <f>IFERROR(VLOOKUP(B11, RBDM_NonCancer!$B$7:$G$84, 4, FALSE), "")</f>
        <v/>
      </c>
      <c r="L11">
        <f>IFERROR(VLOOKUP(B11, RBDM_Cancer!$B$10:$G$66, 5, FALSE), "")</f>
        <v>4900</v>
      </c>
      <c r="M11" t="str">
        <f>IFERROR(VLOOKUP(B11, RBDM_NonCancer!$B$7:$G$84, 5, FALSE), "")</f>
        <v/>
      </c>
    </row>
    <row r="12" spans="1:13" x14ac:dyDescent="0.2">
      <c r="A12" s="109" t="s">
        <v>242</v>
      </c>
      <c r="B12" s="78" t="s">
        <v>242</v>
      </c>
      <c r="C12" s="78" t="s">
        <v>242</v>
      </c>
      <c r="D12" s="118">
        <f>IF(IF(ISTEXT(C12),VLOOKUP(C12,VI_Chronic!$A$4:$E$390,3,FALSE), "") = 0, "", IF(ISTEXT(C12),VLOOKUP(C12,VI_Chronic!$A$4:$E$390,3,FALSE), ""))</f>
        <v>2</v>
      </c>
      <c r="E12" t="str">
        <f>IF(IF(ISTEXT(C12),VLOOKUP(C12,VI_Chronic!$A$4:$E$390,4,FALSE), "") = 0, "", IF(ISTEXT(C12),VLOOKUP(C12,VI_Chronic!$A$4:$E$390,4,FALSE), ""))</f>
        <v/>
      </c>
      <c r="F12">
        <f>IFERROR(VLOOKUP(B12, RBDM_Cancer!$B$7:$G$965, 6, FALSE), "")</f>
        <v>0</v>
      </c>
      <c r="G12" t="str">
        <f>IFERROR(VLOOKUP(B12, RBDM_NonCancer!$B$7:$G$84, 6, FALSE), "")</f>
        <v/>
      </c>
      <c r="H12">
        <f>IFERROR(VLOOKUP(B12, RBDM_Cancer!$B$10:$G$66, 3, FALSE), "")</f>
        <v>210</v>
      </c>
      <c r="I12" t="str">
        <f>IFERROR(VLOOKUP(B12, RBDM_NonCancer!$B$7:$G$84, 3, FALSE), "")</f>
        <v/>
      </c>
      <c r="J12">
        <f>IFERROR(VLOOKUP(B12, RBDM_Cancer!$B$10:$G$66, 4, FALSE), "")</f>
        <v>1700</v>
      </c>
      <c r="K12" t="str">
        <f>IFERROR(VLOOKUP(B12, RBDM_NonCancer!$B$7:$G$84, 4, FALSE), "")</f>
        <v/>
      </c>
      <c r="L12">
        <f>IFERROR(VLOOKUP(B12, RBDM_Cancer!$B$10:$G$66, 5, FALSE), "")</f>
        <v>49000</v>
      </c>
      <c r="M12" t="str">
        <f>IFERROR(VLOOKUP(B12, RBDM_NonCancer!$B$7:$G$84, 5, FALSE), "")</f>
        <v/>
      </c>
    </row>
    <row r="13" spans="1:13" x14ac:dyDescent="0.2">
      <c r="A13" s="109" t="s">
        <v>72</v>
      </c>
      <c r="B13" s="78" t="s">
        <v>72</v>
      </c>
      <c r="C13" s="78" t="s">
        <v>72</v>
      </c>
      <c r="D13" s="118">
        <f>IF(IF(ISTEXT(C13),VLOOKUP(C13,VI_Chronic!$A$4:$E$390,3,FALSE), "") = 0, "", IF(ISTEXT(C13),VLOOKUP(C13,VI_Chronic!$A$4:$E$390,3,FALSE), ""))</f>
        <v>0.33</v>
      </c>
      <c r="E13" t="str">
        <f>IF(IF(ISTEXT(C13),VLOOKUP(C13,VI_Chronic!$A$4:$E$390,4,FALSE), "") = 0, "", IF(ISTEXT(C13),VLOOKUP(C13,VI_Chronic!$A$4:$E$390,4,FALSE), ""))</f>
        <v/>
      </c>
      <c r="F13">
        <f>IFERROR(VLOOKUP(B13, RBDM_Cancer!$B$7:$G$965, 6, FALSE), "")</f>
        <v>450</v>
      </c>
      <c r="G13">
        <f>IFERROR(VLOOKUP(B13, RBDM_NonCancer!$B$7:$G$84, 6, FALSE), "")</f>
        <v>320000</v>
      </c>
      <c r="H13">
        <f>IFERROR(VLOOKUP(B13, RBDM_Cancer!$B$10:$G$66, 3, FALSE), "")</f>
        <v>15</v>
      </c>
      <c r="I13">
        <f>IFERROR(VLOOKUP(B13, RBDM_NonCancer!$B$7:$G$84, 3, FALSE), "")</f>
        <v>23000</v>
      </c>
      <c r="J13">
        <f>IFERROR(VLOOKUP(B13, RBDM_Cancer!$B$10:$G$66, 4, FALSE), "")</f>
        <v>230</v>
      </c>
      <c r="K13">
        <f>IFERROR(VLOOKUP(B13, RBDM_NonCancer!$B$7:$G$84, 4, FALSE), "")</f>
        <v>7100</v>
      </c>
      <c r="L13">
        <f>IFERROR(VLOOKUP(B13, RBDM_Cancer!$B$10:$G$66, 5, FALSE), "")</f>
        <v>6300</v>
      </c>
      <c r="M13">
        <f>IFERROR(VLOOKUP(B13, RBDM_NonCancer!$B$7:$G$84, 5, FALSE), "")</f>
        <v>200000</v>
      </c>
    </row>
    <row r="14" spans="1:13" x14ac:dyDescent="0.2">
      <c r="A14" s="109" t="s">
        <v>82</v>
      </c>
      <c r="B14" s="78" t="s">
        <v>82</v>
      </c>
      <c r="C14" s="78" t="s">
        <v>82</v>
      </c>
      <c r="D14" s="118">
        <f>IF(IF(ISTEXT(C14),VLOOKUP(C14,VI_Chronic!$A$4:$E$390,3,FALSE), "") = 0, "", IF(ISTEXT(C14),VLOOKUP(C14,VI_Chronic!$A$4:$E$390,3,FALSE), ""))</f>
        <v>11</v>
      </c>
      <c r="E14" t="str">
        <f>IF(IF(ISTEXT(C14),VLOOKUP(C14,VI_Chronic!$A$4:$E$390,4,FALSE), "") = 0, "", IF(ISTEXT(C14),VLOOKUP(C14,VI_Chronic!$A$4:$E$390,4,FALSE), ""))</f>
        <v/>
      </c>
      <c r="F14">
        <f>IFERROR(VLOOKUP(B14, RBDM_Cancer!$B$7:$G$965, 6, FALSE), "")</f>
        <v>14000</v>
      </c>
      <c r="G14">
        <f>IFERROR(VLOOKUP(B14, RBDM_NonCancer!$B$7:$G$84, 6, FALSE), "")</f>
        <v>370000</v>
      </c>
      <c r="H14">
        <f>IFERROR(VLOOKUP(B14, RBDM_Cancer!$B$10:$G$66, 3, FALSE), "")</f>
        <v>260</v>
      </c>
      <c r="I14">
        <f>IFERROR(VLOOKUP(B14, RBDM_NonCancer!$B$7:$G$84, 3, FALSE), "")</f>
        <v>23000</v>
      </c>
      <c r="J14">
        <f>IFERROR(VLOOKUP(B14, RBDM_Cancer!$B$10:$G$66, 4, FALSE), "")</f>
        <v>2700</v>
      </c>
      <c r="K14">
        <f>IFERROR(VLOOKUP(B14, RBDM_NonCancer!$B$7:$G$84, 4, FALSE), "")</f>
        <v>7100</v>
      </c>
      <c r="L14">
        <f>IFERROR(VLOOKUP(B14, RBDM_Cancer!$B$10:$G$66, 5, FALSE), "")</f>
        <v>74000</v>
      </c>
      <c r="M14">
        <f>IFERROR(VLOOKUP(B14, RBDM_NonCancer!$B$7:$G$84, 5, FALSE), "")</f>
        <v>200000</v>
      </c>
    </row>
    <row r="15" spans="1:13" x14ac:dyDescent="0.2">
      <c r="A15" s="109" t="s">
        <v>86</v>
      </c>
      <c r="B15" s="78" t="s">
        <v>86</v>
      </c>
      <c r="C15" s="78" t="s">
        <v>86</v>
      </c>
      <c r="D15" s="118" t="str">
        <f>IF(IF(ISTEXT(C15),VLOOKUP(C15,VI_Chronic!$A$4:$E$390,3,FALSE), "") = 0, "", IF(ISTEXT(C15),VLOOKUP(C15,VI_Chronic!$A$4:$E$390,3,FALSE), ""))</f>
        <v/>
      </c>
      <c r="E15">
        <f>IF(IF(ISTEXT(C15),VLOOKUP(C15,VI_Chronic!$A$4:$E$390,4,FALSE), "") = 0, "", IF(ISTEXT(C15),VLOOKUP(C15,VI_Chronic!$A$4:$E$390,4,FALSE), ""))</f>
        <v>22</v>
      </c>
      <c r="F15" t="str">
        <f>IFERROR(VLOOKUP(B15, RBDM_Cancer!$B$7:$G$965, 6, FALSE), "")</f>
        <v/>
      </c>
      <c r="G15">
        <f>IFERROR(VLOOKUP(B15, RBDM_NonCancer!$B$7:$G$84, 6, FALSE), "")</f>
        <v>1200</v>
      </c>
      <c r="H15" t="str">
        <f>IFERROR(VLOOKUP(B15, RBDM_Cancer!$B$10:$G$66, 3, FALSE), "")</f>
        <v/>
      </c>
      <c r="I15">
        <f>IFERROR(VLOOKUP(B15, RBDM_NonCancer!$B$7:$G$84, 3, FALSE), "")</f>
        <v>750</v>
      </c>
      <c r="J15" t="str">
        <f>IFERROR(VLOOKUP(B15, RBDM_Cancer!$B$10:$G$66, 4, FALSE), "")</f>
        <v/>
      </c>
      <c r="K15">
        <f>IFERROR(VLOOKUP(B15, RBDM_NonCancer!$B$7:$G$84, 4, FALSE), "")</f>
        <v>370</v>
      </c>
      <c r="L15" t="str">
        <f>IFERROR(VLOOKUP(B15, RBDM_Cancer!$B$10:$G$66, 5, FALSE), "")</f>
        <v/>
      </c>
      <c r="M15">
        <f>IFERROR(VLOOKUP(B15, RBDM_NonCancer!$B$7:$G$84, 5, FALSE), "")</f>
        <v>10000</v>
      </c>
    </row>
    <row r="16" spans="1:13" x14ac:dyDescent="0.2">
      <c r="A16" s="109" t="s">
        <v>209</v>
      </c>
      <c r="B16" s="78" t="s">
        <v>209</v>
      </c>
      <c r="C16" t="s">
        <v>682</v>
      </c>
      <c r="D16" s="118">
        <f>IF(IF(ISTEXT(C16),VLOOKUP(C16,VI_Chronic!$A$4:$E$390,3,FALSE), "") = 0, "", IF(ISTEXT(C16),VLOOKUP(C16,VI_Chronic!$A$4:$E$390,3,FALSE), ""))</f>
        <v>6.7999999999999996E-3</v>
      </c>
      <c r="E16">
        <f>IF(IF(ISTEXT(C16),VLOOKUP(C16,VI_Chronic!$A$4:$E$390,4,FALSE), "") = 0, "", IF(ISTEXT(C16),VLOOKUP(C16,VI_Chronic!$A$4:$E$390,4,FALSE), ""))</f>
        <v>4.3999999999999997E-2</v>
      </c>
      <c r="F16">
        <f>IFERROR(VLOOKUP(B16, RBDM_Cancer!$B$7:$G$965, 6, FALSE), "")</f>
        <v>8557055970849073</v>
      </c>
      <c r="G16">
        <f>IFERROR(VLOOKUP(B16, RBDM_NonCancer!$B$7:$G$84, 6, FALSE), "")</f>
        <v>120000</v>
      </c>
      <c r="H16">
        <f>IFERROR(VLOOKUP(B16, RBDM_Cancer!$B$10:$G$66, 3, FALSE), "")</f>
        <v>9000</v>
      </c>
      <c r="I16">
        <f>IFERROR(VLOOKUP(B16, RBDM_NonCancer!$B$7:$G$84, 3, FALSE), "")</f>
        <v>1100</v>
      </c>
      <c r="J16">
        <f>IFERROR(VLOOKUP(B16, RBDM_Cancer!$B$10:$G$66, 4, FALSE), "")</f>
        <v>220000</v>
      </c>
      <c r="K16">
        <f>IFERROR(VLOOKUP(B16, RBDM_NonCancer!$B$7:$G$84, 4, FALSE), "")</f>
        <v>350</v>
      </c>
      <c r="L16">
        <f>IFERROR(VLOOKUP(B16, RBDM_Cancer!$B$10:$G$66, 5, FALSE), "")</f>
        <v>6200000</v>
      </c>
      <c r="M16">
        <f>IFERROR(VLOOKUP(B16, RBDM_NonCancer!$B$7:$G$84, 5, FALSE), "")</f>
        <v>9700</v>
      </c>
    </row>
    <row r="17" spans="1:13" x14ac:dyDescent="0.2">
      <c r="A17" s="112" t="s">
        <v>97</v>
      </c>
      <c r="B17" s="78" t="s">
        <v>97</v>
      </c>
      <c r="C17" s="78" t="s">
        <v>694</v>
      </c>
      <c r="D17" s="118">
        <f>IF(IF(ISTEXT(C17),VLOOKUP(C17,VI_Chronic!$A$4:$E$390,3,FALSE), "") = 0, "", IF(ISTEXT(C17),VLOOKUP(C17,VI_Chronic!$A$4:$E$390,3,FALSE), ""))</f>
        <v>2</v>
      </c>
      <c r="E17">
        <f>IF(IF(ISTEXT(C17),VLOOKUP(C17,VI_Chronic!$A$4:$E$390,4,FALSE), "") = 0, "", IF(ISTEXT(C17),VLOOKUP(C17,VI_Chronic!$A$4:$E$390,4,FALSE), ""))</f>
        <v>440</v>
      </c>
      <c r="F17">
        <f>IFERROR(VLOOKUP(B17, RBDM_Cancer!$B$7:$G$965, 6, FALSE), "")</f>
        <v>1800</v>
      </c>
      <c r="G17">
        <f>IFERROR(VLOOKUP(B17, RBDM_NonCancer!$B$7:$G$84, 6, FALSE), "")</f>
        <v>11000</v>
      </c>
      <c r="H17">
        <f>IFERROR(VLOOKUP(B17, RBDM_Cancer!$B$10:$G$66, 3, FALSE), "")</f>
        <v>34</v>
      </c>
      <c r="I17">
        <f>IFERROR(VLOOKUP(B17, RBDM_NonCancer!$B$7:$G$84, 3, FALSE), "")</f>
        <v>4000</v>
      </c>
      <c r="J17">
        <f>IFERROR(VLOOKUP(B17, RBDM_Cancer!$B$10:$G$66, 4, FALSE), "")</f>
        <v>320</v>
      </c>
      <c r="K17">
        <f>IFERROR(VLOOKUP(B17, RBDM_NonCancer!$B$7:$G$84, 4, FALSE), "")</f>
        <v>1300</v>
      </c>
      <c r="L17">
        <f>IFERROR(VLOOKUP(B17, RBDM_Cancer!$B$10:$G$66, 5, FALSE), "")</f>
        <v>8900</v>
      </c>
      <c r="M17">
        <f>IFERROR(VLOOKUP(B17, RBDM_NonCancer!$B$7:$G$84, 5, FALSE), "")</f>
        <v>37000</v>
      </c>
    </row>
    <row r="18" spans="1:13" ht="12.75" thickBot="1" x14ac:dyDescent="0.25">
      <c r="A18" s="112" t="s">
        <v>101</v>
      </c>
      <c r="B18" s="78" t="s">
        <v>101</v>
      </c>
      <c r="C18" s="78" t="s">
        <v>101</v>
      </c>
      <c r="D18" s="118" t="str">
        <f>IF(IF(ISTEXT(C18),VLOOKUP(C18,VI_Chronic!$A$4:$E$390,3,FALSE), "") = 0, "", IF(ISTEXT(C18),VLOOKUP(C18,VI_Chronic!$A$4:$E$390,3,FALSE), ""))</f>
        <v/>
      </c>
      <c r="E18">
        <f>IF(IF(ISTEXT(C18),VLOOKUP(C18,VI_Chronic!$A$4:$E$390,4,FALSE), "") = 0, "", IF(ISTEXT(C18),VLOOKUP(C18,VI_Chronic!$A$4:$E$390,4,FALSE), ""))</f>
        <v>220</v>
      </c>
      <c r="F18" t="str">
        <f>IFERROR(VLOOKUP(B18, RBDM_Cancer!$B$7:$G$965, 6, FALSE), "")</f>
        <v/>
      </c>
      <c r="G18">
        <f>IFERROR(VLOOKUP(B18, RBDM_NonCancer!$B$7:$G$84, 6, FALSE), "")</f>
        <v>10000</v>
      </c>
      <c r="H18" t="str">
        <f>IFERROR(VLOOKUP(B18, RBDM_Cancer!$B$10:$G$66, 3, FALSE), "")</f>
        <v/>
      </c>
      <c r="I18">
        <f>IFERROR(VLOOKUP(B18, RBDM_NonCancer!$B$7:$G$84, 3, FALSE), "")</f>
        <v>8700</v>
      </c>
      <c r="J18" t="str">
        <f>IFERROR(VLOOKUP(B18, RBDM_Cancer!$B$10:$G$66, 4, FALSE), "")</f>
        <v/>
      </c>
      <c r="K18">
        <f>IFERROR(VLOOKUP(B18, RBDM_NonCancer!$B$7:$G$84, 4, FALSE), "")</f>
        <v>4700</v>
      </c>
      <c r="L18" t="str">
        <f>IFERROR(VLOOKUP(B18, RBDM_Cancer!$B$10:$G$66, 5, FALSE), "")</f>
        <v/>
      </c>
      <c r="M18">
        <f>IFERROR(VLOOKUP(B18, RBDM_NonCancer!$B$7:$G$84, 5, FALSE), "")</f>
        <v>130000</v>
      </c>
    </row>
    <row r="19" spans="1:13" x14ac:dyDescent="0.2">
      <c r="A19" s="112" t="s">
        <v>110</v>
      </c>
      <c r="B19" s="132" t="s">
        <v>432</v>
      </c>
      <c r="D19" s="118" t="str">
        <f>IF(IF(ISTEXT(C19),VLOOKUP(C19,VI_Chronic!$A$4:$E$390,3,FALSE), "") = 0, "", IF(ISTEXT(C19),VLOOKUP(C19,VI_Chronic!$A$4:$E$390,3,FALSE), ""))</f>
        <v/>
      </c>
      <c r="E19" t="str">
        <f>IF(IF(ISTEXT(C19),VLOOKUP(C19,VI_Chronic!$A$4:$E$390,4,FALSE), "") = 0, "", IF(ISTEXT(C19),VLOOKUP(C19,VI_Chronic!$A$4:$E$390,4,FALSE), ""))</f>
        <v/>
      </c>
      <c r="F19">
        <f>IFERROR(VLOOKUP(B19, RBDM_Cancer!$B$7:$G$965, 6, FALSE), "")</f>
        <v>600</v>
      </c>
      <c r="G19">
        <f>IFERROR(VLOOKUP(B19, RBDM_NonCancer!$B$7:$G$84, 6, FALSE), "")</f>
        <v>340000</v>
      </c>
      <c r="H19">
        <f>IFERROR(VLOOKUP(B19, RBDM_Cancer!$B$10:$G$66, 3, FALSE), "")</f>
        <v>17</v>
      </c>
      <c r="I19">
        <f>IFERROR(VLOOKUP(B19, RBDM_NonCancer!$B$7:$G$84, 3, FALSE), "")</f>
        <v>23000</v>
      </c>
      <c r="J19">
        <f>IFERROR(VLOOKUP(B19, RBDM_Cancer!$B$10:$G$66, 4, FALSE), "")</f>
        <v>210</v>
      </c>
      <c r="K19">
        <f>IFERROR(VLOOKUP(B19, RBDM_NonCancer!$B$7:$G$84, 4, FALSE), "")</f>
        <v>7100</v>
      </c>
      <c r="L19">
        <f>IFERROR(VLOOKUP(B19, RBDM_Cancer!$B$10:$G$66, 5, FALSE), "")</f>
        <v>5800</v>
      </c>
      <c r="M19">
        <f>IFERROR(VLOOKUP(B19, RBDM_NonCancer!$B$7:$G$84, 5, FALSE), "")</f>
        <v>200000</v>
      </c>
    </row>
    <row r="20" spans="1:13" x14ac:dyDescent="0.2">
      <c r="A20" s="112" t="s">
        <v>114</v>
      </c>
      <c r="B20" s="133" t="s">
        <v>433</v>
      </c>
      <c r="C20" t="s">
        <v>844</v>
      </c>
      <c r="D20" s="118" t="str">
        <f>IF(IF(ISTEXT(C20),VLOOKUP(C20,VI_Chronic!$A$4:$E$390,3,FALSE), "") = 0, "", IF(ISTEXT(C20),VLOOKUP(C20,VI_Chronic!$A$4:$E$390,3,FALSE), ""))</f>
        <v/>
      </c>
      <c r="E20">
        <f>IF(IF(ISTEXT(C20),VLOOKUP(C20,VI_Chronic!$A$4:$E$390,4,FALSE), "") = 0, "", IF(ISTEXT(C20),VLOOKUP(C20,VI_Chronic!$A$4:$E$390,4,FALSE), ""))</f>
        <v>18000</v>
      </c>
      <c r="F20" t="str">
        <f>IFERROR(VLOOKUP(B20, RBDM_Cancer!$B$7:$G$965, 6, FALSE), "")</f>
        <v/>
      </c>
      <c r="G20">
        <f>IFERROR(VLOOKUP(B20, RBDM_NonCancer!$B$7:$G$84, 6, FALSE), "")</f>
        <v>2400000</v>
      </c>
      <c r="H20" t="str">
        <f>IFERROR(VLOOKUP(B20, RBDM_Cancer!$B$10:$G$66, 3, FALSE), "")</f>
        <v/>
      </c>
      <c r="I20">
        <f>IFERROR(VLOOKUP(B20, RBDM_NonCancer!$B$7:$G$84, 3, FALSE), "")</f>
        <v>2800000</v>
      </c>
      <c r="J20" t="str">
        <f>IFERROR(VLOOKUP(B20, RBDM_Cancer!$B$10:$G$66, 4, FALSE), "")</f>
        <v/>
      </c>
      <c r="K20">
        <f>IFERROR(VLOOKUP(B20, RBDM_NonCancer!$B$7:$G$84, 4, FALSE), "")</f>
        <v>2800000</v>
      </c>
      <c r="L20" t="str">
        <f>IFERROR(VLOOKUP(B20, RBDM_Cancer!$B$10:$G$66, 5, FALSE), "")</f>
        <v/>
      </c>
      <c r="M20">
        <f>IFERROR(VLOOKUP(B20, RBDM_NonCancer!$B$7:$G$84, 5, FALSE), "")</f>
        <v>77651680.234680817</v>
      </c>
    </row>
    <row r="21" spans="1:13" x14ac:dyDescent="0.2">
      <c r="A21" s="112" t="s">
        <v>118</v>
      </c>
      <c r="B21" s="78" t="s">
        <v>118</v>
      </c>
      <c r="C21" s="78" t="s">
        <v>118</v>
      </c>
      <c r="D21" s="118">
        <f>IF(IF(ISTEXT(C21),VLOOKUP(C21,VI_Chronic!$A$4:$E$390,3,FALSE), "") = 0, "", IF(ISTEXT(C21),VLOOKUP(C21,VI_Chronic!$A$4:$E$390,3,FALSE), ""))</f>
        <v>0.53</v>
      </c>
      <c r="E21">
        <f>IF(IF(ISTEXT(C21),VLOOKUP(C21,VI_Chronic!$A$4:$E$390,4,FALSE), "") = 0, "", IF(ISTEXT(C21),VLOOKUP(C21,VI_Chronic!$A$4:$E$390,4,FALSE), ""))</f>
        <v>8.5</v>
      </c>
      <c r="F21">
        <f>IFERROR(VLOOKUP(B21, RBDM_Cancer!$B$7:$G$965, 6, FALSE), "")</f>
        <v>720</v>
      </c>
      <c r="G21">
        <f>IFERROR(VLOOKUP(B21, RBDM_NonCancer!$B$7:$G$84, 6, FALSE), "")</f>
        <v>20000</v>
      </c>
      <c r="H21">
        <f>IFERROR(VLOOKUP(B21, RBDM_Cancer!$B$10:$G$66, 3, FALSE), "")</f>
        <v>26</v>
      </c>
      <c r="I21">
        <f>IFERROR(VLOOKUP(B21, RBDM_NonCancer!$B$7:$G$84, 3, FALSE), "")</f>
        <v>8200</v>
      </c>
      <c r="J21">
        <f>IFERROR(VLOOKUP(B21, RBDM_Cancer!$B$10:$G$66, 4, FALSE), "")</f>
        <v>410</v>
      </c>
      <c r="K21">
        <f>IFERROR(VLOOKUP(B21, RBDM_NonCancer!$B$7:$G$84, 4, FALSE), "")</f>
        <v>3100</v>
      </c>
      <c r="L21">
        <f>IFERROR(VLOOKUP(B21, RBDM_Cancer!$B$10:$G$66, 5, FALSE), "")</f>
        <v>11000</v>
      </c>
      <c r="M21">
        <f>IFERROR(VLOOKUP(B21, RBDM_NonCancer!$B$7:$G$84, 5, FALSE), "")</f>
        <v>87000</v>
      </c>
    </row>
    <row r="22" spans="1:13" x14ac:dyDescent="0.2">
      <c r="A22" s="112" t="s">
        <v>121</v>
      </c>
      <c r="B22" s="78" t="s">
        <v>121</v>
      </c>
      <c r="C22" s="78" t="s">
        <v>121</v>
      </c>
      <c r="D22" s="118" t="str">
        <f>IF(IF(ISTEXT(C22),VLOOKUP(C22,VI_Chronic!$A$4:$E$390,3,FALSE), "") = 0, "", IF(ISTEXT(C22),VLOOKUP(C22,VI_Chronic!$A$4:$E$390,3,FALSE), ""))</f>
        <v/>
      </c>
      <c r="E22">
        <f>IF(IF(ISTEXT(C22),VLOOKUP(C22,VI_Chronic!$A$4:$E$390,4,FALSE), "") = 0, "", IF(ISTEXT(C22),VLOOKUP(C22,VI_Chronic!$A$4:$E$390,4,FALSE), ""))</f>
        <v>390</v>
      </c>
      <c r="F22" t="str">
        <f>IFERROR(VLOOKUP(B22, RBDM_Cancer!$B$7:$G$965, 6, FALSE), "")</f>
        <v/>
      </c>
      <c r="G22">
        <f>IFERROR(VLOOKUP(B22, RBDM_NonCancer!$B$7:$G$84, 6, FALSE), "")</f>
        <v>22000</v>
      </c>
      <c r="H22" t="str">
        <f>IFERROR(VLOOKUP(B22, RBDM_Cancer!$B$10:$G$66, 3, FALSE), "")</f>
        <v/>
      </c>
      <c r="I22">
        <f>IFERROR(VLOOKUP(B22, RBDM_NonCancer!$B$7:$G$84, 3, FALSE), "")</f>
        <v>25000</v>
      </c>
      <c r="J22" t="str">
        <f>IFERROR(VLOOKUP(B22, RBDM_Cancer!$B$10:$G$66, 4, FALSE), "")</f>
        <v/>
      </c>
      <c r="K22">
        <f>IFERROR(VLOOKUP(B22, RBDM_NonCancer!$B$7:$G$84, 4, FALSE), "")</f>
        <v>25000</v>
      </c>
      <c r="L22" t="str">
        <f>IFERROR(VLOOKUP(B22, RBDM_Cancer!$B$10:$G$66, 5, FALSE), "")</f>
        <v/>
      </c>
      <c r="M22">
        <f>IFERROR(VLOOKUP(B22, RBDM_NonCancer!$B$7:$G$84, 5, FALSE), "")</f>
        <v>700000</v>
      </c>
    </row>
    <row r="23" spans="1:13" x14ac:dyDescent="0.2">
      <c r="A23" s="112" t="s">
        <v>210</v>
      </c>
      <c r="B23" s="78" t="s">
        <v>210</v>
      </c>
      <c r="C23" s="78" t="s">
        <v>730</v>
      </c>
      <c r="D23" s="118" t="str">
        <f>IF(IF(ISTEXT(C23),VLOOKUP(C23,VI_Chronic!$A$4:$E$390,3,FALSE), "") = 0, "", IF(ISTEXT(C23),VLOOKUP(C23,VI_Chronic!$A$4:$E$390,3,FALSE), ""))</f>
        <v/>
      </c>
      <c r="E23">
        <f>IF(IF(ISTEXT(C23),VLOOKUP(C23,VI_Chronic!$A$4:$E$390,4,FALSE), "") = 0, "", IF(ISTEXT(C23),VLOOKUP(C23,VI_Chronic!$A$4:$E$390,4,FALSE), ""))</f>
        <v>0.26</v>
      </c>
      <c r="F23" t="str">
        <f>IFERROR(VLOOKUP(B23, RBDM_Cancer!$B$7:$G$965, 6, FALSE), "")</f>
        <v/>
      </c>
      <c r="G23">
        <f>IFERROR(VLOOKUP(B23, RBDM_NonCancer!$B$7:$G$84, 6, FALSE), "")</f>
        <v>201702033.59858531</v>
      </c>
      <c r="H23" t="str">
        <f>IFERROR(VLOOKUP(B23, RBDM_Cancer!$B$10:$G$66, 3, FALSE), "")</f>
        <v/>
      </c>
      <c r="I23">
        <f>IFERROR(VLOOKUP(B23, RBDM_NonCancer!$B$7:$G$84, 3, FALSE), "")</f>
        <v>1700000</v>
      </c>
      <c r="J23" t="str">
        <f>IFERROR(VLOOKUP(B23, RBDM_Cancer!$B$10:$G$66, 4, FALSE), "")</f>
        <v/>
      </c>
      <c r="K23">
        <f>IFERROR(VLOOKUP(B23, RBDM_NonCancer!$B$7:$G$84, 4, FALSE), "")</f>
        <v>530000</v>
      </c>
      <c r="L23" t="str">
        <f>IFERROR(VLOOKUP(B23, RBDM_Cancer!$B$10:$G$66, 5, FALSE), "")</f>
        <v/>
      </c>
      <c r="M23">
        <f>IFERROR(VLOOKUP(B23, RBDM_NonCancer!$B$7:$G$84, 5, FALSE), "")</f>
        <v>14700340.111499056</v>
      </c>
    </row>
    <row r="24" spans="1:13" x14ac:dyDescent="0.2">
      <c r="A24" s="112" t="s">
        <v>8</v>
      </c>
      <c r="B24" s="78" t="s">
        <v>8</v>
      </c>
      <c r="C24" s="78" t="s">
        <v>8</v>
      </c>
      <c r="D24" s="118">
        <f>IF(IF(ISTEXT(C24),VLOOKUP(C24,VI_Chronic!$A$4:$E$390,3,FALSE), "") = 0, "", IF(ISTEXT(C24),VLOOKUP(C24,VI_Chronic!$A$4:$E$390,3,FALSE), ""))</f>
        <v>20</v>
      </c>
      <c r="E24" t="str">
        <f>IF(IF(ISTEXT(C24),VLOOKUP(C24,VI_Chronic!$A$4:$E$390,4,FALSE), "") = 0, "", IF(ISTEXT(C24),VLOOKUP(C24,VI_Chronic!$A$4:$E$390,4,FALSE), ""))</f>
        <v/>
      </c>
      <c r="F24">
        <f>IFERROR(VLOOKUP(B24, RBDM_Cancer!$B$7:$G$965, 6, FALSE), "")</f>
        <v>0</v>
      </c>
      <c r="G24" t="str">
        <f>IFERROR(VLOOKUP(B24, RBDM_NonCancer!$B$7:$G$84, 6, FALSE), "")</f>
        <v/>
      </c>
      <c r="H24">
        <f>IFERROR(VLOOKUP(B24, RBDM_Cancer!$B$10:$G$66, 3, FALSE), "")</f>
        <v>290</v>
      </c>
      <c r="I24" t="str">
        <f>IFERROR(VLOOKUP(B24, RBDM_NonCancer!$B$7:$G$84, 3, FALSE), "")</f>
        <v/>
      </c>
      <c r="J24">
        <f>IFERROR(VLOOKUP(B24, RBDM_Cancer!$B$10:$G$66, 4, FALSE), "")</f>
        <v>2400</v>
      </c>
      <c r="K24" t="str">
        <f>IFERROR(VLOOKUP(B24, RBDM_NonCancer!$B$7:$G$84, 4, FALSE), "")</f>
        <v/>
      </c>
      <c r="L24">
        <f>IFERROR(VLOOKUP(B24, RBDM_Cancer!$B$10:$G$66, 5, FALSE), "")</f>
        <v>67000</v>
      </c>
      <c r="M24" t="str">
        <f>IFERROR(VLOOKUP(B24, RBDM_NonCancer!$B$7:$G$84, 5, FALSE), "")</f>
        <v/>
      </c>
    </row>
    <row r="25" spans="1:13" x14ac:dyDescent="0.2">
      <c r="A25" s="112" t="s">
        <v>249</v>
      </c>
      <c r="B25" s="78" t="s">
        <v>249</v>
      </c>
      <c r="C25" s="78" t="s">
        <v>249</v>
      </c>
      <c r="D25" s="118">
        <f>IF(IF(ISTEXT(C25),VLOOKUP(C25,VI_Chronic!$A$4:$E$390,3,FALSE), "") = 0, "", IF(ISTEXT(C25),VLOOKUP(C25,VI_Chronic!$A$4:$E$390,3,FALSE), ""))</f>
        <v>0.02</v>
      </c>
      <c r="E25" t="str">
        <f>IF(IF(ISTEXT(C25),VLOOKUP(C25,VI_Chronic!$A$4:$E$390,4,FALSE), "") = 0, "", IF(ISTEXT(C25),VLOOKUP(C25,VI_Chronic!$A$4:$E$390,4,FALSE), ""))</f>
        <v/>
      </c>
      <c r="F25">
        <f>IFERROR(VLOOKUP(B25, RBDM_Cancer!$B$7:$G$965, 6, FALSE), "")</f>
        <v>0</v>
      </c>
      <c r="G25" t="str">
        <f>IFERROR(VLOOKUP(B25, RBDM_NonCancer!$B$7:$G$84, 6, FALSE), "")</f>
        <v/>
      </c>
      <c r="H25">
        <f>IFERROR(VLOOKUP(B25, RBDM_Cancer!$B$10:$G$66, 3, FALSE), "")</f>
        <v>2.1</v>
      </c>
      <c r="I25" t="str">
        <f>IFERROR(VLOOKUP(B25, RBDM_NonCancer!$B$7:$G$84, 3, FALSE), "")</f>
        <v/>
      </c>
      <c r="J25">
        <f>IFERROR(VLOOKUP(B25, RBDM_Cancer!$B$10:$G$66, 4, FALSE), "")</f>
        <v>17</v>
      </c>
      <c r="K25" t="str">
        <f>IFERROR(VLOOKUP(B25, RBDM_NonCancer!$B$7:$G$84, 4, FALSE), "")</f>
        <v/>
      </c>
      <c r="L25">
        <f>IFERROR(VLOOKUP(B25, RBDM_Cancer!$B$10:$G$66, 5, FALSE), "")</f>
        <v>490</v>
      </c>
      <c r="M25" t="str">
        <f>IFERROR(VLOOKUP(B25, RBDM_NonCancer!$B$7:$G$84, 5, FALSE), "")</f>
        <v/>
      </c>
    </row>
    <row r="26" spans="1:13" x14ac:dyDescent="0.2">
      <c r="A26" s="112" t="s">
        <v>2</v>
      </c>
      <c r="B26" s="78" t="s">
        <v>2</v>
      </c>
      <c r="C26" s="78" t="s">
        <v>2</v>
      </c>
      <c r="D26" s="118" t="str">
        <f>IF(IF(ISTEXT(C26),VLOOKUP(C26,VI_Chronic!$A$4:$E$390,3,FALSE), "") = 0, "", IF(ISTEXT(C26),VLOOKUP(C26,VI_Chronic!$A$4:$E$390,3,FALSE), ""))</f>
        <v/>
      </c>
      <c r="E26">
        <f>IF(IF(ISTEXT(C26),VLOOKUP(C26,VI_Chronic!$A$4:$E$390,4,FALSE), "") = 0, "", IF(ISTEXT(C26),VLOOKUP(C26,VI_Chronic!$A$4:$E$390,4,FALSE), ""))</f>
        <v>880</v>
      </c>
      <c r="F26" t="str">
        <f>IFERROR(VLOOKUP(B26, RBDM_Cancer!$B$7:$G$965, 6, FALSE), "")</f>
        <v/>
      </c>
      <c r="G26">
        <f>IFERROR(VLOOKUP(B26, RBDM_NonCancer!$B$7:$G$84, 6, FALSE), "")</f>
        <v>38000</v>
      </c>
      <c r="H26" t="str">
        <f>IFERROR(VLOOKUP(B26, RBDM_Cancer!$B$10:$G$66, 3, FALSE), "")</f>
        <v/>
      </c>
      <c r="I26">
        <f>IFERROR(VLOOKUP(B26, RBDM_NonCancer!$B$7:$G$84, 3, FALSE), "")</f>
        <v>36000</v>
      </c>
      <c r="J26" t="str">
        <f>IFERROR(VLOOKUP(B26, RBDM_Cancer!$B$10:$G$66, 4, FALSE), "")</f>
        <v/>
      </c>
      <c r="K26">
        <f>IFERROR(VLOOKUP(B26, RBDM_NonCancer!$B$7:$G$84, 4, FALSE), "")</f>
        <v>20000</v>
      </c>
      <c r="L26" t="str">
        <f>IFERROR(VLOOKUP(B26, RBDM_Cancer!$B$10:$G$66, 5, FALSE), "")</f>
        <v/>
      </c>
      <c r="M26">
        <f>IFERROR(VLOOKUP(B26, RBDM_NonCancer!$B$7:$G$84, 5, FALSE), "")</f>
        <v>560000</v>
      </c>
    </row>
    <row r="27" spans="1:13" x14ac:dyDescent="0.2">
      <c r="A27" s="112" t="s">
        <v>3</v>
      </c>
      <c r="B27" s="78" t="s">
        <v>3</v>
      </c>
      <c r="C27" s="78" t="s">
        <v>3</v>
      </c>
      <c r="D27" s="118">
        <f>IF(IF(ISTEXT(C27),VLOOKUP(C27,VI_Chronic!$A$4:$E$390,3,FALSE), "") = 0, "", IF(ISTEXT(C27),VLOOKUP(C27,VI_Chronic!$A$4:$E$390,3,FALSE), ""))</f>
        <v>1.1000000000000001</v>
      </c>
      <c r="E27">
        <f>IF(IF(ISTEXT(C27),VLOOKUP(C27,VI_Chronic!$A$4:$E$390,4,FALSE), "") = 0, "", IF(ISTEXT(C27),VLOOKUP(C27,VI_Chronic!$A$4:$E$390,4,FALSE), ""))</f>
        <v>3500</v>
      </c>
      <c r="F27">
        <f>IFERROR(VLOOKUP(B27, RBDM_Cancer!$B$7:$G$965, 6, FALSE), "")</f>
        <v>1500</v>
      </c>
      <c r="G27">
        <f>IFERROR(VLOOKUP(B27, RBDM_NonCancer!$B$7:$G$84, 6, FALSE), "")</f>
        <v>79000</v>
      </c>
      <c r="H27">
        <f>IFERROR(VLOOKUP(B27, RBDM_Cancer!$B$10:$G$66, 3, FALSE), "")</f>
        <v>64</v>
      </c>
      <c r="I27">
        <f>IFERROR(VLOOKUP(B27, RBDM_NonCancer!$B$7:$G$84, 3, FALSE), "")</f>
        <v>60000</v>
      </c>
      <c r="J27">
        <f>IFERROR(VLOOKUP(B27, RBDM_Cancer!$B$10:$G$66, 4, FALSE), "")</f>
        <v>1300</v>
      </c>
      <c r="K27">
        <f>IFERROR(VLOOKUP(B27, RBDM_NonCancer!$B$7:$G$84, 4, FALSE), "")</f>
        <v>22000</v>
      </c>
      <c r="L27">
        <f>IFERROR(VLOOKUP(B27, RBDM_Cancer!$B$10:$G$66, 5, FALSE), "")</f>
        <v>36000</v>
      </c>
      <c r="M27">
        <f>IFERROR(VLOOKUP(B27, RBDM_NonCancer!$B$7:$G$84, 5, FALSE), "")</f>
        <v>620000</v>
      </c>
    </row>
    <row r="28" spans="1:13" x14ac:dyDescent="0.2">
      <c r="A28" s="112" t="s">
        <v>135</v>
      </c>
      <c r="B28" s="78" t="s">
        <v>135</v>
      </c>
      <c r="C28" s="78" t="s">
        <v>135</v>
      </c>
      <c r="D28" s="118">
        <f>IF(IF(ISTEXT(C28),VLOOKUP(C28,VI_Chronic!$A$4:$E$390,3,FALSE), "") = 0, "", IF(ISTEXT(C28),VLOOKUP(C28,VI_Chronic!$A$4:$E$390,3,FALSE), ""))</f>
        <v>7.7</v>
      </c>
      <c r="E28" t="str">
        <f>IF(IF(ISTEXT(C28),VLOOKUP(C28,VI_Chronic!$A$4:$E$390,4,FALSE), "") = 0, "", IF(ISTEXT(C28),VLOOKUP(C28,VI_Chronic!$A$4:$E$390,4,FALSE), ""))</f>
        <v/>
      </c>
      <c r="F28">
        <f>IFERROR(VLOOKUP(B28, RBDM_Cancer!$B$7:$G$965, 6, FALSE), "")</f>
        <v>10000</v>
      </c>
      <c r="G28">
        <f>IFERROR(VLOOKUP(B28, RBDM_NonCancer!$B$7:$G$84, 6, FALSE), "")</f>
        <v>4600000</v>
      </c>
      <c r="H28">
        <f>IFERROR(VLOOKUP(B28, RBDM_Cancer!$B$10:$G$66, 3, FALSE), "")</f>
        <v>260</v>
      </c>
      <c r="I28">
        <f>IFERROR(VLOOKUP(B28, RBDM_NonCancer!$B$7:$G$84, 3, FALSE), "")</f>
        <v>230000</v>
      </c>
      <c r="J28">
        <f>IFERROR(VLOOKUP(B28, RBDM_Cancer!$B$10:$G$66, 4, FALSE), "")</f>
        <v>3200</v>
      </c>
      <c r="K28">
        <f>IFERROR(VLOOKUP(B28, RBDM_NonCancer!$B$7:$G$84, 4, FALSE), "")</f>
        <v>71000</v>
      </c>
      <c r="L28">
        <f>IFERROR(VLOOKUP(B28, RBDM_Cancer!$B$10:$G$66, 5, FALSE), "")</f>
        <v>89000</v>
      </c>
      <c r="M28">
        <f>IFERROR(VLOOKUP(B28, RBDM_NonCancer!$B$7:$G$84, 5, FALSE), "")</f>
        <v>2000000</v>
      </c>
    </row>
    <row r="29" spans="1:13" x14ac:dyDescent="0.2">
      <c r="A29" s="112" t="s">
        <v>140</v>
      </c>
      <c r="B29" s="78" t="s">
        <v>140</v>
      </c>
      <c r="D29" s="118" t="str">
        <f>IF(IF(ISTEXT(C29),VLOOKUP(C29,VI_Chronic!$A$4:$E$390,3,FALSE), "") = 0, "", IF(ISTEXT(C29),VLOOKUP(C29,VI_Chronic!$A$4:$E$390,3,FALSE), ""))</f>
        <v/>
      </c>
      <c r="E29" t="str">
        <f>IF(IF(ISTEXT(C29),VLOOKUP(C29,VI_Chronic!$A$4:$E$390,4,FALSE), "") = 0, "", IF(ISTEXT(C29),VLOOKUP(C29,VI_Chronic!$A$4:$E$390,4,FALSE), ""))</f>
        <v/>
      </c>
      <c r="F29" t="str">
        <f>IFERROR(VLOOKUP(B29, RBDM_Cancer!$B$7:$G$965, 6, FALSE), "")</f>
        <v/>
      </c>
      <c r="G29">
        <f>IFERROR(VLOOKUP(B29, RBDM_NonCancer!$B$7:$G$84, 6, FALSE), "")</f>
        <v>43000</v>
      </c>
      <c r="H29" t="str">
        <f>IFERROR(VLOOKUP(B29, RBDM_Cancer!$B$10:$G$66, 3, FALSE), "")</f>
        <v/>
      </c>
      <c r="I29">
        <f>IFERROR(VLOOKUP(B29, RBDM_NonCancer!$B$7:$G$84, 3, FALSE), "")</f>
        <v>29000</v>
      </c>
      <c r="J29" t="str">
        <f>IFERROR(VLOOKUP(B29, RBDM_Cancer!$B$10:$G$66, 4, FALSE), "")</f>
        <v/>
      </c>
      <c r="K29">
        <f>IFERROR(VLOOKUP(B29, RBDM_NonCancer!$B$7:$G$84, 4, FALSE), "")</f>
        <v>13000</v>
      </c>
      <c r="L29" t="str">
        <f>IFERROR(VLOOKUP(B29, RBDM_Cancer!$B$10:$G$66, 5, FALSE), "")</f>
        <v/>
      </c>
      <c r="M29">
        <f>IFERROR(VLOOKUP(B29, RBDM_NonCancer!$B$7:$G$84, 5, FALSE), "")</f>
        <v>370000</v>
      </c>
    </row>
    <row r="30" spans="1:13" x14ac:dyDescent="0.2">
      <c r="A30" s="112" t="s">
        <v>5</v>
      </c>
      <c r="B30" s="78" t="s">
        <v>5</v>
      </c>
      <c r="C30" t="s">
        <v>777</v>
      </c>
      <c r="D30" s="118" t="str">
        <f>IF(IF(ISTEXT(C30),VLOOKUP(C30,VI_Chronic!$A$4:$E$390,3,FALSE), "") = 0, "", IF(ISTEXT(C30),VLOOKUP(C30,VI_Chronic!$A$4:$E$390,3,FALSE), ""))</f>
        <v/>
      </c>
      <c r="E30">
        <f>IF(IF(ISTEXT(C30),VLOOKUP(C30,VI_Chronic!$A$4:$E$390,4,FALSE), "") = 0, "", IF(ISTEXT(C30),VLOOKUP(C30,VI_Chronic!$A$4:$E$390,4,FALSE), ""))</f>
        <v>180</v>
      </c>
      <c r="F30" t="str">
        <f>IFERROR(VLOOKUP(B30, RBDM_Cancer!$B$7:$G$965, 6, FALSE), "")</f>
        <v/>
      </c>
      <c r="G30">
        <f>IFERROR(VLOOKUP(B30, RBDM_NonCancer!$B$7:$G$84, 6, FALSE), "")</f>
        <v>25000</v>
      </c>
      <c r="H30" t="str">
        <f>IFERROR(VLOOKUP(B30, RBDM_Cancer!$B$10:$G$66, 3, FALSE), "")</f>
        <v/>
      </c>
      <c r="I30">
        <f>IFERROR(VLOOKUP(B30, RBDM_NonCancer!$B$7:$G$84, 3, FALSE), "")</f>
        <v>2300</v>
      </c>
      <c r="J30" t="str">
        <f>IFERROR(VLOOKUP(B30, RBDM_Cancer!$B$10:$G$66, 4, FALSE), "")</f>
        <v/>
      </c>
      <c r="K30">
        <f>IFERROR(VLOOKUP(B30, RBDM_NonCancer!$B$7:$G$84, 4, FALSE), "")</f>
        <v>710</v>
      </c>
      <c r="L30" t="str">
        <f>IFERROR(VLOOKUP(B30, RBDM_Cancer!$B$10:$G$66, 5, FALSE), "")</f>
        <v/>
      </c>
      <c r="M30">
        <f>IFERROR(VLOOKUP(B30, RBDM_NonCancer!$B$7:$G$84, 5, FALSE), "")</f>
        <v>20000</v>
      </c>
    </row>
    <row r="31" spans="1:13" x14ac:dyDescent="0.2">
      <c r="A31" s="112" t="s">
        <v>147</v>
      </c>
      <c r="B31" s="78" t="s">
        <v>147</v>
      </c>
      <c r="C31" t="s">
        <v>778</v>
      </c>
      <c r="D31" s="118" t="str">
        <f>IF(IF(ISTEXT(C31),VLOOKUP(C31,VI_Chronic!$A$4:$E$390,3,FALSE), "") = 0, "", IF(ISTEXT(C31),VLOOKUP(C31,VI_Chronic!$A$4:$E$390,3,FALSE), ""))</f>
        <v/>
      </c>
      <c r="E31">
        <f>IF(IF(ISTEXT(C31),VLOOKUP(C31,VI_Chronic!$A$4:$E$390,4,FALSE), "") = 0, "", IF(ISTEXT(C31),VLOOKUP(C31,VI_Chronic!$A$4:$E$390,4,FALSE), ""))</f>
        <v>180</v>
      </c>
      <c r="F31" t="str">
        <f>IFERROR(VLOOKUP(B31, RBDM_Cancer!$B$7:$G$965, 6, FALSE), "")</f>
        <v/>
      </c>
      <c r="G31">
        <f>IFERROR(VLOOKUP(B31, RBDM_NonCancer!$B$7:$G$84, 6, FALSE), "")</f>
        <v>250000</v>
      </c>
      <c r="H31" t="str">
        <f>IFERROR(VLOOKUP(B31, RBDM_Cancer!$B$10:$G$66, 3, FALSE), "")</f>
        <v/>
      </c>
      <c r="I31">
        <f>IFERROR(VLOOKUP(B31, RBDM_NonCancer!$B$7:$G$84, 3, FALSE), "")</f>
        <v>23000</v>
      </c>
      <c r="J31" t="str">
        <f>IFERROR(VLOOKUP(B31, RBDM_Cancer!$B$10:$G$66, 4, FALSE), "")</f>
        <v/>
      </c>
      <c r="K31">
        <f>IFERROR(VLOOKUP(B31, RBDM_NonCancer!$B$7:$G$84, 4, FALSE), "")</f>
        <v>7100</v>
      </c>
      <c r="L31" t="str">
        <f>IFERROR(VLOOKUP(B31, RBDM_Cancer!$B$10:$G$66, 5, FALSE), "")</f>
        <v/>
      </c>
      <c r="M31">
        <f>IFERROR(VLOOKUP(B31, RBDM_NonCancer!$B$7:$G$84, 5, FALSE), "")</f>
        <v>200000</v>
      </c>
    </row>
    <row r="32" spans="1:13" x14ac:dyDescent="0.2">
      <c r="A32" s="112" t="s">
        <v>150</v>
      </c>
      <c r="B32" s="133" t="s">
        <v>443</v>
      </c>
      <c r="C32" t="s">
        <v>1003</v>
      </c>
      <c r="D32" s="118">
        <f>IF(IF(ISTEXT(C32),VLOOKUP(C32,VI_Chronic!$A$4:$E$390,3,FALSE), "") = 0, "", IF(ISTEXT(C32),VLOOKUP(C32,VI_Chronic!$A$4:$E$390,3,FALSE), ""))</f>
        <v>1200</v>
      </c>
      <c r="E32">
        <f>IF(IF(ISTEXT(C32),VLOOKUP(C32,VI_Chronic!$A$4:$E$390,4,FALSE), "") = 0, "", IF(ISTEXT(C32),VLOOKUP(C32,VI_Chronic!$A$4:$E$390,4,FALSE), ""))</f>
        <v>2600</v>
      </c>
      <c r="F32">
        <f>IFERROR(VLOOKUP(B32, RBDM_Cancer!$B$7:$G$965, 6, FALSE), "")</f>
        <v>640000</v>
      </c>
      <c r="G32">
        <f>IFERROR(VLOOKUP(B32, RBDM_NonCancer!$B$7:$G$84, 6, FALSE), "")</f>
        <v>80000</v>
      </c>
      <c r="H32">
        <f>IFERROR(VLOOKUP(B32, RBDM_Cancer!$B$10:$G$66, 3, FALSE), "")</f>
        <v>1600</v>
      </c>
      <c r="I32">
        <f>IFERROR(VLOOKUP(B32, RBDM_NonCancer!$B$7:$G$84, 3, FALSE), "")</f>
        <v>6700</v>
      </c>
      <c r="J32">
        <f>IFERROR(VLOOKUP(B32, RBDM_Cancer!$B$10:$G$66, 4, FALSE), "")</f>
        <v>12000</v>
      </c>
      <c r="K32">
        <f>IFERROR(VLOOKUP(B32, RBDM_NonCancer!$B$7:$G$84, 4, FALSE), "")</f>
        <v>2100</v>
      </c>
      <c r="L32">
        <f>IFERROR(VLOOKUP(B32, RBDM_Cancer!$B$10:$G$66, 5, FALSE), "")</f>
        <v>340000</v>
      </c>
      <c r="M32">
        <f>IFERROR(VLOOKUP(B32, RBDM_NonCancer!$B$7:$G$84, 5, FALSE), "")</f>
        <v>58000</v>
      </c>
    </row>
    <row r="33" spans="1:13" ht="12.75" thickBot="1" x14ac:dyDescent="0.25">
      <c r="A33" s="112" t="s">
        <v>154</v>
      </c>
      <c r="B33" s="134" t="s">
        <v>450</v>
      </c>
      <c r="C33" t="s">
        <v>760</v>
      </c>
      <c r="D33" s="118">
        <f>IF(IF(ISTEXT(C33),VLOOKUP(C33,VI_Chronic!$A$4:$E$390,3,FALSE), "") = 0, "", IF(ISTEXT(C33),VLOOKUP(C33,VI_Chronic!$A$4:$E$390,3,FALSE), ""))</f>
        <v>0.02</v>
      </c>
      <c r="E33">
        <f>IF(IF(ISTEXT(C33),VLOOKUP(C33,VI_Chronic!$A$4:$E$390,4,FALSE), "") = 0, "", IF(ISTEXT(C33),VLOOKUP(C33,VI_Chronic!$A$4:$E$390,4,FALSE), ""))</f>
        <v>39</v>
      </c>
      <c r="F33">
        <f>IFERROR(VLOOKUP(B33, RBDM_Cancer!$B$7:$G$965, 6, FALSE), "")</f>
        <v>28</v>
      </c>
      <c r="G33">
        <f>IFERROR(VLOOKUP(B33, RBDM_NonCancer!$B$7:$G$84, 6, FALSE), "")</f>
        <v>2200</v>
      </c>
      <c r="H33">
        <f>IFERROR(VLOOKUP(B33, RBDM_Cancer!$B$10:$G$66, 3, FALSE), "")</f>
        <v>0.73</v>
      </c>
      <c r="I33">
        <f>IFERROR(VLOOKUP(B33, RBDM_NonCancer!$B$7:$G$84, 3, FALSE), "")</f>
        <v>2000</v>
      </c>
      <c r="J33">
        <f>IFERROR(VLOOKUP(B33, RBDM_Cancer!$B$10:$G$66, 4, FALSE), "")</f>
        <v>9</v>
      </c>
      <c r="K33">
        <f>IFERROR(VLOOKUP(B33, RBDM_NonCancer!$B$7:$G$84, 4, FALSE), "")</f>
        <v>1400</v>
      </c>
      <c r="L33">
        <f>IFERROR(VLOOKUP(B33, RBDM_Cancer!$B$10:$G$66, 5, FALSE), "")</f>
        <v>250</v>
      </c>
      <c r="M33">
        <f>IFERROR(VLOOKUP(B33, RBDM_NonCancer!$B$7:$G$84, 5, FALSE), "")</f>
        <v>39000</v>
      </c>
    </row>
    <row r="34" spans="1:13" x14ac:dyDescent="0.2">
      <c r="A34" s="112" t="s">
        <v>158</v>
      </c>
      <c r="B34" s="132" t="s">
        <v>451</v>
      </c>
      <c r="C34" t="s">
        <v>775</v>
      </c>
      <c r="D34" s="118">
        <f>IF(IF(ISTEXT(C34),VLOOKUP(C34,VI_Chronic!$A$4:$E$390,3,FALSE), "") = 0, "", IF(ISTEXT(C34),VLOOKUP(C34,VI_Chronic!$A$4:$E$390,3,FALSE), ""))</f>
        <v>0.47</v>
      </c>
      <c r="E34">
        <f>IF(IF(ISTEXT(C34),VLOOKUP(C34,VI_Chronic!$A$4:$E$390,4,FALSE), "") = 0, "", IF(ISTEXT(C34),VLOOKUP(C34,VI_Chronic!$A$4:$E$390,4,FALSE), ""))</f>
        <v>31</v>
      </c>
      <c r="F34">
        <f>IFERROR(VLOOKUP(B34, RBDM_Cancer!$B$7:$G$965, 6, FALSE), "")</f>
        <v>630</v>
      </c>
      <c r="G34">
        <f>IFERROR(VLOOKUP(B34, RBDM_NonCancer!$B$7:$G$84, 6, FALSE), "")</f>
        <v>1700</v>
      </c>
      <c r="H34">
        <f>IFERROR(VLOOKUP(B34, RBDM_Cancer!$B$10:$G$66, 3, FALSE), "")</f>
        <v>16</v>
      </c>
      <c r="I34">
        <f>IFERROR(VLOOKUP(B34, RBDM_NonCancer!$B$7:$G$84, 3, FALSE), "")</f>
        <v>1500</v>
      </c>
      <c r="J34">
        <f>IFERROR(VLOOKUP(B34, RBDM_Cancer!$B$10:$G$66, 4, FALSE), "")</f>
        <v>200</v>
      </c>
      <c r="K34">
        <f>IFERROR(VLOOKUP(B34, RBDM_NonCancer!$B$7:$G$84, 4, FALSE), "")</f>
        <v>1000</v>
      </c>
      <c r="L34">
        <f>IFERROR(VLOOKUP(B34, RBDM_Cancer!$B$10:$G$66, 5, FALSE), "")</f>
        <v>5600</v>
      </c>
      <c r="M34">
        <f>IFERROR(VLOOKUP(B34, RBDM_NonCancer!$B$7:$G$84, 5, FALSE), "")</f>
        <v>28000</v>
      </c>
    </row>
    <row r="35" spans="1:13" x14ac:dyDescent="0.2">
      <c r="A35" s="109" t="s">
        <v>6</v>
      </c>
      <c r="B35" s="78" t="s">
        <v>6</v>
      </c>
      <c r="C35" s="78" t="s">
        <v>6</v>
      </c>
      <c r="D35" s="118">
        <f>IF(IF(ISTEXT(C35),VLOOKUP(C35,VI_Chronic!$A$4:$E$390,3,FALSE), "") = 0, "", IF(ISTEXT(C35),VLOOKUP(C35,VI_Chronic!$A$4:$E$390,3,FALSE), ""))</f>
        <v>4.9000000000000004</v>
      </c>
      <c r="E35">
        <f>IF(IF(ISTEXT(C35),VLOOKUP(C35,VI_Chronic!$A$4:$E$390,4,FALSE), "") = 0, "", IF(ISTEXT(C35),VLOOKUP(C35,VI_Chronic!$A$4:$E$390,4,FALSE), ""))</f>
        <v>4400</v>
      </c>
      <c r="F35">
        <f>IFERROR(VLOOKUP(B35, RBDM_Cancer!$B$7:$G$965, 6, FALSE), "")</f>
        <v>4500</v>
      </c>
      <c r="G35">
        <f>IFERROR(VLOOKUP(B35, RBDM_NonCancer!$B$7:$G$84, 6, FALSE), "")</f>
        <v>110000</v>
      </c>
      <c r="H35">
        <f>IFERROR(VLOOKUP(B35, RBDM_Cancer!$B$10:$G$66, 3, FALSE), "")</f>
        <v>150</v>
      </c>
      <c r="I35">
        <f>IFERROR(VLOOKUP(B35, RBDM_NonCancer!$B$7:$G$84, 3, FALSE), "")</f>
        <v>82000</v>
      </c>
      <c r="J35">
        <f>IFERROR(VLOOKUP(B35, RBDM_Cancer!$B$10:$G$66, 4, FALSE), "")</f>
        <v>1700</v>
      </c>
      <c r="K35">
        <f>IFERROR(VLOOKUP(B35, RBDM_NonCancer!$B$7:$G$84, 4, FALSE), "")</f>
        <v>31000</v>
      </c>
      <c r="L35">
        <f>IFERROR(VLOOKUP(B35, RBDM_Cancer!$B$10:$G$66, 5, FALSE), "")</f>
        <v>49000</v>
      </c>
      <c r="M35">
        <f>IFERROR(VLOOKUP(B35, RBDM_NonCancer!$B$7:$G$84, 5, FALSE), "")</f>
        <v>870000</v>
      </c>
    </row>
    <row r="36" spans="1:13" x14ac:dyDescent="0.2">
      <c r="A36" s="109" t="s">
        <v>10</v>
      </c>
      <c r="B36" s="78" t="s">
        <v>10</v>
      </c>
      <c r="D36" s="118" t="str">
        <f>IF(IF(ISTEXT(C36),VLOOKUP(C36,VI_Chronic!$A$4:$E$390,3,FALSE), "") = 0, "", IF(ISTEXT(C36),VLOOKUP(C36,VI_Chronic!$A$4:$E$390,3,FALSE), ""))</f>
        <v/>
      </c>
      <c r="E36" t="str">
        <f>IF(IF(ISTEXT(C36),VLOOKUP(C36,VI_Chronic!$A$4:$E$390,4,FALSE), "") = 0, "", IF(ISTEXT(C36),VLOOKUP(C36,VI_Chronic!$A$4:$E$390,4,FALSE), ""))</f>
        <v/>
      </c>
      <c r="F36" t="str">
        <f>IFERROR(VLOOKUP(B36, RBDM_Cancer!$B$7:$G$965, 6, FALSE), "")</f>
        <v/>
      </c>
      <c r="G36">
        <f>IFERROR(VLOOKUP(B36, RBDM_NonCancer!$B$7:$G$84, 6, FALSE), "")</f>
        <v>0</v>
      </c>
      <c r="H36" t="str">
        <f>IFERROR(VLOOKUP(B36, RBDM_Cancer!$B$10:$G$66, 3, FALSE), "")</f>
        <v/>
      </c>
      <c r="I36">
        <f>IFERROR(VLOOKUP(B36, RBDM_NonCancer!$B$7:$G$84, 3, FALSE), "")</f>
        <v>30000</v>
      </c>
      <c r="J36" t="str">
        <f>IFERROR(VLOOKUP(B36, RBDM_Cancer!$B$10:$G$66, 4, FALSE), "")</f>
        <v/>
      </c>
      <c r="K36">
        <f>IFERROR(VLOOKUP(B36, RBDM_NonCancer!$B$7:$G$84, 4, FALSE), "")</f>
        <v>10000</v>
      </c>
      <c r="L36" t="str">
        <f>IFERROR(VLOOKUP(B36, RBDM_Cancer!$B$10:$G$66, 5, FALSE), "")</f>
        <v/>
      </c>
      <c r="M36">
        <f>IFERROR(VLOOKUP(B36, RBDM_NonCancer!$B$7:$G$84, 5, FALSE), "")</f>
        <v>280000</v>
      </c>
    </row>
    <row r="37" spans="1:13" x14ac:dyDescent="0.2">
      <c r="A37" s="109" t="s">
        <v>12</v>
      </c>
      <c r="B37" s="78" t="s">
        <v>12</v>
      </c>
      <c r="D37" s="118" t="str">
        <f>IF(IF(ISTEXT(C37),VLOOKUP(C37,VI_Chronic!$A$4:$E$390,3,FALSE), "") = 0, "", IF(ISTEXT(C37),VLOOKUP(C37,VI_Chronic!$A$4:$E$390,3,FALSE), ""))</f>
        <v/>
      </c>
      <c r="E37" t="str">
        <f>IF(IF(ISTEXT(C37),VLOOKUP(C37,VI_Chronic!$A$4:$E$390,4,FALSE), "") = 0, "", IF(ISTEXT(C37),VLOOKUP(C37,VI_Chronic!$A$4:$E$390,4,FALSE), ""))</f>
        <v/>
      </c>
      <c r="F37" t="str">
        <f>IFERROR(VLOOKUP(B37, RBDM_Cancer!$B$7:$G$965, 6, FALSE), "")</f>
        <v/>
      </c>
      <c r="G37">
        <f>IFERROR(VLOOKUP(B37, RBDM_NonCancer!$B$7:$G$84, 6, FALSE), "")</f>
        <v>26000</v>
      </c>
      <c r="H37" t="str">
        <f>IFERROR(VLOOKUP(B37, RBDM_Cancer!$B$10:$G$66, 3, FALSE), "")</f>
        <v/>
      </c>
      <c r="I37">
        <f>IFERROR(VLOOKUP(B37, RBDM_NonCancer!$B$7:$G$84, 3, FALSE), "")</f>
        <v>47000</v>
      </c>
      <c r="J37" t="str">
        <f>IFERROR(VLOOKUP(B37, RBDM_Cancer!$B$10:$G$66, 4, FALSE), "")</f>
        <v/>
      </c>
      <c r="K37">
        <f>IFERROR(VLOOKUP(B37, RBDM_NonCancer!$B$7:$G$84, 4, FALSE), "")</f>
        <v>14000</v>
      </c>
      <c r="L37" t="str">
        <f>IFERROR(VLOOKUP(B37, RBDM_Cancer!$B$10:$G$66, 5, FALSE), "")</f>
        <v/>
      </c>
      <c r="M37">
        <f>IFERROR(VLOOKUP(B37, RBDM_NonCancer!$B$7:$G$84, 5, FALSE), "")</f>
        <v>390000</v>
      </c>
    </row>
    <row r="38" spans="1:13" x14ac:dyDescent="0.2">
      <c r="A38" s="112" t="s">
        <v>270</v>
      </c>
      <c r="B38" s="78" t="s">
        <v>472</v>
      </c>
      <c r="C38" t="s">
        <v>1227</v>
      </c>
      <c r="D38" s="118" t="str">
        <f>IF(IF(ISTEXT(C38),VLOOKUP(C38,VI_Chronic!$A$4:$E$390,3,FALSE), "") = 0, "", IF(ISTEXT(C38),VLOOKUP(C38,VI_Chronic!$A$4:$E$390,3,FALSE), ""))</f>
        <v/>
      </c>
      <c r="E38">
        <f>IF(IF(ISTEXT(C38),VLOOKUP(C38,VI_Chronic!$A$4:$E$390,4,FALSE), "") = 0, "", IF(ISTEXT(C38),VLOOKUP(C38,VI_Chronic!$A$4:$E$390,4,FALSE), ""))</f>
        <v>430</v>
      </c>
      <c r="F38" t="str">
        <f>IFERROR(VLOOKUP(B38, RBDM_Cancer!$B$7:$G$965, 6, FALSE), "")</f>
        <v/>
      </c>
      <c r="G38" t="str">
        <f>IFERROR(VLOOKUP(B38, RBDM_NonCancer!$B$7:$G$84, 6, FALSE), "")</f>
        <v/>
      </c>
      <c r="H38" t="str">
        <f>IFERROR(VLOOKUP(B38, RBDM_Cancer!$B$10:$G$66, 3, FALSE), "")</f>
        <v/>
      </c>
      <c r="I38" t="str">
        <f>IFERROR(VLOOKUP(B38, RBDM_NonCancer!$B$7:$G$84, 3, FALSE), "")</f>
        <v/>
      </c>
      <c r="J38" t="str">
        <f>IFERROR(VLOOKUP(B38, RBDM_Cancer!$B$10:$G$66, 4, FALSE), "")</f>
        <v/>
      </c>
      <c r="K38" t="str">
        <f>IFERROR(VLOOKUP(B38, RBDM_NonCancer!$B$7:$G$84, 4, FALSE), "")</f>
        <v/>
      </c>
      <c r="L38" t="str">
        <f>IFERROR(VLOOKUP(B38, RBDM_Cancer!$B$10:$G$66, 5, FALSE), "")</f>
        <v/>
      </c>
      <c r="M38" t="str">
        <f>IFERROR(VLOOKUP(B38, RBDM_NonCancer!$B$7:$G$84, 5, FALSE), "")</f>
        <v/>
      </c>
    </row>
    <row r="39" spans="1:13" x14ac:dyDescent="0.2">
      <c r="A39" s="112" t="s">
        <v>265</v>
      </c>
      <c r="B39" s="78" t="s">
        <v>473</v>
      </c>
      <c r="C39" t="s">
        <v>1226</v>
      </c>
      <c r="D39" s="118" t="str">
        <f>IF(IF(ISTEXT(C39),VLOOKUP(C39,VI_Chronic!$A$4:$E$390,3,FALSE), "") = 0, "", IF(ISTEXT(C39),VLOOKUP(C39,VI_Chronic!$A$4:$E$390,3,FALSE), ""))</f>
        <v/>
      </c>
      <c r="E39">
        <f>IF(IF(ISTEXT(C39),VLOOKUP(C39,VI_Chronic!$A$4:$E$390,4,FALSE), "") = 0, "", IF(ISTEXT(C39),VLOOKUP(C39,VI_Chronic!$A$4:$E$390,4,FALSE), ""))</f>
        <v>1200</v>
      </c>
      <c r="F39" t="str">
        <f>IFERROR(VLOOKUP(B39, RBDM_Cancer!$B$7:$G$965, 6, FALSE), "")</f>
        <v/>
      </c>
      <c r="G39" t="str">
        <f>IFERROR(VLOOKUP(B39, RBDM_NonCancer!$B$7:$G$84, 6, FALSE), "")</f>
        <v/>
      </c>
      <c r="H39" t="str">
        <f>IFERROR(VLOOKUP(B39, RBDM_Cancer!$B$10:$G$66, 3, FALSE), "")</f>
        <v/>
      </c>
      <c r="I39" t="str">
        <f>IFERROR(VLOOKUP(B39, RBDM_NonCancer!$B$7:$G$84, 3, FALSE), "")</f>
        <v/>
      </c>
      <c r="J39" t="str">
        <f>IFERROR(VLOOKUP(B39, RBDM_Cancer!$B$10:$G$66, 4, FALSE), "")</f>
        <v/>
      </c>
      <c r="K39" t="str">
        <f>IFERROR(VLOOKUP(B39, RBDM_NonCancer!$B$7:$G$84, 4, FALSE), "")</f>
        <v/>
      </c>
      <c r="L39" t="str">
        <f>IFERROR(VLOOKUP(B39, RBDM_Cancer!$B$10:$G$66, 5, FALSE), "")</f>
        <v/>
      </c>
      <c r="M39" t="str">
        <f>IFERROR(VLOOKUP(B39, RBDM_NonCancer!$B$7:$G$84, 5, FALSE), "")</f>
        <v/>
      </c>
    </row>
    <row r="40" spans="1:13" x14ac:dyDescent="0.2">
      <c r="A40" s="112" t="s">
        <v>279</v>
      </c>
      <c r="B40" s="78" t="s">
        <v>474</v>
      </c>
      <c r="C40" t="s">
        <v>1228</v>
      </c>
      <c r="D40" s="118" t="str">
        <f>IF(IF(ISTEXT(C40),VLOOKUP(C40,VI_Chronic!$A$4:$E$390,3,FALSE), "") = 0, "", IF(ISTEXT(C40),VLOOKUP(C40,VI_Chronic!$A$4:$E$390,3,FALSE), ""))</f>
        <v/>
      </c>
      <c r="E40">
        <f>IF(IF(ISTEXT(C40),VLOOKUP(C40,VI_Chronic!$A$4:$E$390,4,FALSE), "") = 0, "", IF(ISTEXT(C40),VLOOKUP(C40,VI_Chronic!$A$4:$E$390,4,FALSE), ""))</f>
        <v>620</v>
      </c>
      <c r="F40" t="str">
        <f>IFERROR(VLOOKUP(B40, RBDM_Cancer!$B$7:$G$965, 6, FALSE), "")</f>
        <v/>
      </c>
      <c r="G40" t="str">
        <f>IFERROR(VLOOKUP(B40, RBDM_NonCancer!$B$7:$G$84, 6, FALSE), "")</f>
        <v/>
      </c>
      <c r="H40" t="str">
        <f>IFERROR(VLOOKUP(B40, RBDM_Cancer!$B$10:$G$66, 3, FALSE), "")</f>
        <v/>
      </c>
      <c r="I40" t="str">
        <f>IFERROR(VLOOKUP(B40, RBDM_NonCancer!$B$7:$G$84, 3, FALSE), "")</f>
        <v/>
      </c>
      <c r="J40" t="str">
        <f>IFERROR(VLOOKUP(B40, RBDM_Cancer!$B$10:$G$66, 4, FALSE), "")</f>
        <v/>
      </c>
      <c r="K40" t="str">
        <f>IFERROR(VLOOKUP(B40, RBDM_NonCancer!$B$7:$G$84, 4, FALSE), "")</f>
        <v/>
      </c>
      <c r="L40" t="str">
        <f>IFERROR(VLOOKUP(B40, RBDM_Cancer!$B$10:$G$66, 5, FALSE), "")</f>
        <v/>
      </c>
      <c r="M40" t="str">
        <f>IFERROR(VLOOKUP(B40, RBDM_NonCancer!$B$7:$G$84, 5, FALSE), "")</f>
        <v/>
      </c>
    </row>
    <row r="41" spans="1:13" x14ac:dyDescent="0.2">
      <c r="A41" s="109" t="s">
        <v>256</v>
      </c>
      <c r="B41" s="78" t="s">
        <v>256</v>
      </c>
      <c r="C41" s="78" t="s">
        <v>256</v>
      </c>
      <c r="D41" s="118">
        <f>IF(IF(ISTEXT(C41),VLOOKUP(C41,VI_Chronic!$A$4:$E$390,3,FALSE), "") = 0, "", IF(ISTEXT(C41),VLOOKUP(C41,VI_Chronic!$A$4:$E$390,3,FALSE), ""))</f>
        <v>0.2</v>
      </c>
      <c r="E41" t="str">
        <f>IF(IF(ISTEXT(C41),VLOOKUP(C41,VI_Chronic!$A$4:$E$390,4,FALSE), "") = 0, "", IF(ISTEXT(C41),VLOOKUP(C41,VI_Chronic!$A$4:$E$390,4,FALSE), ""))</f>
        <v/>
      </c>
      <c r="F41">
        <f>IFERROR(VLOOKUP(B41, RBDM_Cancer!$B$7:$G$965, 6, FALSE), "")</f>
        <v>0</v>
      </c>
      <c r="G41" t="str">
        <f>IFERROR(VLOOKUP(B41, RBDM_NonCancer!$B$7:$G$84, 6, FALSE), "")</f>
        <v/>
      </c>
      <c r="H41">
        <f>IFERROR(VLOOKUP(B41, RBDM_Cancer!$B$10:$G$66, 3, FALSE), "")</f>
        <v>2.9</v>
      </c>
      <c r="I41" t="str">
        <f>IFERROR(VLOOKUP(B41, RBDM_NonCancer!$B$7:$G$84, 3, FALSE), "")</f>
        <v/>
      </c>
      <c r="J41">
        <f>IFERROR(VLOOKUP(B41, RBDM_Cancer!$B$10:$G$66, 4, FALSE), "")</f>
        <v>24</v>
      </c>
      <c r="K41" t="str">
        <f>IFERROR(VLOOKUP(B41, RBDM_NonCancer!$B$7:$G$84, 4, FALSE), "")</f>
        <v/>
      </c>
      <c r="L41">
        <f>IFERROR(VLOOKUP(B41, RBDM_Cancer!$B$10:$G$66, 5, FALSE), "")</f>
        <v>670</v>
      </c>
      <c r="M41" t="str">
        <f>IFERROR(VLOOKUP(B41, RBDM_NonCancer!$B$7:$G$84, 5, FALSE), "")</f>
        <v/>
      </c>
    </row>
    <row r="42" spans="1:13" x14ac:dyDescent="0.2">
      <c r="A42" s="109" t="s">
        <v>172</v>
      </c>
      <c r="B42" s="133" t="s">
        <v>466</v>
      </c>
      <c r="C42" t="s">
        <v>743</v>
      </c>
      <c r="D42" s="118" t="str">
        <f>IF(IF(ISTEXT(C42),VLOOKUP(C42,VI_Chronic!$A$4:$E$390,3,FALSE), "") = 0, "", IF(ISTEXT(C42),VLOOKUP(C42,VI_Chronic!$A$4:$E$390,3,FALSE), ""))</f>
        <v/>
      </c>
      <c r="E42">
        <f>IF(IF(ISTEXT(C42),VLOOKUP(C42,VI_Chronic!$A$4:$E$390,4,FALSE), "") = 0, "", IF(ISTEXT(C42),VLOOKUP(C42,VI_Chronic!$A$4:$E$390,4,FALSE), ""))</f>
        <v>1800</v>
      </c>
      <c r="F42" t="str">
        <f>IFERROR(VLOOKUP(B42, RBDM_Cancer!$B$7:$G$965, 6, FALSE), "")</f>
        <v/>
      </c>
      <c r="G42">
        <f>IFERROR(VLOOKUP(B42, RBDM_NonCancer!$B$7:$G$84, 6, FALSE), "")</f>
        <v>55000</v>
      </c>
      <c r="H42" t="str">
        <f>IFERROR(VLOOKUP(B42, RBDM_Cancer!$B$10:$G$66, 3, FALSE), "")</f>
        <v/>
      </c>
      <c r="I42">
        <f>IFERROR(VLOOKUP(B42, RBDM_NonCancer!$B$7:$G$84, 3, FALSE), "")</f>
        <v>57000</v>
      </c>
      <c r="J42" t="str">
        <f>IFERROR(VLOOKUP(B42, RBDM_Cancer!$B$10:$G$66, 4, FALSE), "")</f>
        <v/>
      </c>
      <c r="K42">
        <f>IFERROR(VLOOKUP(B42, RBDM_NonCancer!$B$7:$G$84, 4, FALSE), "")</f>
        <v>27000</v>
      </c>
      <c r="L42" t="str">
        <f>IFERROR(VLOOKUP(B42, RBDM_Cancer!$B$10:$G$66, 5, FALSE), "")</f>
        <v/>
      </c>
      <c r="M42">
        <f>IFERROR(VLOOKUP(B42, RBDM_NonCancer!$B$7:$G$84, 5, FALSE), "")</f>
        <v>750000</v>
      </c>
    </row>
    <row r="43" spans="1:13" x14ac:dyDescent="0.2">
      <c r="A43" s="109" t="s">
        <v>211</v>
      </c>
      <c r="B43" s="78" t="s">
        <v>211</v>
      </c>
      <c r="C43" t="s">
        <v>957</v>
      </c>
      <c r="D43" s="118">
        <f>IF(IF(ISTEXT(C43),VLOOKUP(C43,VI_Chronic!$A$4:$E$390,3,FALSE), "") = 0, "", IF(ISTEXT(C43),VLOOKUP(C43,VI_Chronic!$A$4:$E$390,3,FALSE), ""))</f>
        <v>0.15</v>
      </c>
      <c r="E43" t="str">
        <f>IF(IF(ISTEXT(C43),VLOOKUP(C43,VI_Chronic!$A$4:$E$390,4,FALSE), "") = 0, "", IF(ISTEXT(C43),VLOOKUP(C43,VI_Chronic!$A$4:$E$390,4,FALSE), ""))</f>
        <v/>
      </c>
      <c r="F43" t="str">
        <f>IFERROR(VLOOKUP(B43, RBDM_Cancer!$B$7:$G$965, 6, FALSE), "")</f>
        <v/>
      </c>
      <c r="G43" t="str">
        <f>IFERROR(VLOOKUP(B43, RBDM_NonCancer!$B$7:$G$84, 6, FALSE), "")</f>
        <v/>
      </c>
      <c r="H43" t="str">
        <f>IFERROR(VLOOKUP(B43, RBDM_Cancer!$B$10:$G$66, 3, FALSE), "")</f>
        <v/>
      </c>
      <c r="I43" t="str">
        <f>IFERROR(VLOOKUP(B43, RBDM_NonCancer!$B$7:$G$84, 3, FALSE), "")</f>
        <v/>
      </c>
      <c r="J43" t="str">
        <f>IFERROR(VLOOKUP(B43, RBDM_Cancer!$B$10:$G$66, 4, FALSE), "")</f>
        <v/>
      </c>
      <c r="K43" t="str">
        <f>IFERROR(VLOOKUP(B43, RBDM_NonCancer!$B$7:$G$84, 4, FALSE), "")</f>
        <v/>
      </c>
      <c r="L43" t="str">
        <f>IFERROR(VLOOKUP(B43, RBDM_Cancer!$B$10:$G$66, 5, FALSE), "")</f>
        <v/>
      </c>
      <c r="M43" t="str">
        <f>IFERROR(VLOOKUP(B43, RBDM_NonCancer!$B$7:$G$84, 5, FALSE), "")</f>
        <v/>
      </c>
    </row>
    <row r="44" spans="1:13" x14ac:dyDescent="0.2">
      <c r="A44" s="109" t="s">
        <v>213</v>
      </c>
      <c r="B44" s="78" t="s">
        <v>213</v>
      </c>
      <c r="C44" t="s">
        <v>967</v>
      </c>
      <c r="D44" s="118" t="str">
        <f>IF(IF(ISTEXT(C44),VLOOKUP(C44,VI_Chronic!$A$4:$E$390,3,FALSE), "") = 0, "", IF(ISTEXT(C44),VLOOKUP(C44,VI_Chronic!$A$4:$E$390,3,FALSE), ""))</f>
        <v/>
      </c>
      <c r="E44">
        <f>IF(IF(ISTEXT(C44),VLOOKUP(C44,VI_Chronic!$A$4:$E$390,4,FALSE), "") = 0, "", IF(ISTEXT(C44),VLOOKUP(C44,VI_Chronic!$A$4:$E$390,4,FALSE), ""))</f>
        <v>1.3</v>
      </c>
      <c r="F44" t="str">
        <f>IFERROR(VLOOKUP(B44, RBDM_Cancer!$B$7:$G$965, 6, FALSE), "")</f>
        <v/>
      </c>
      <c r="G44">
        <f>IFERROR(VLOOKUP(B44, RBDM_NonCancer!$B$7:$G$84, 6, FALSE), "")</f>
        <v>40000</v>
      </c>
      <c r="H44" t="str">
        <f>IFERROR(VLOOKUP(B44, RBDM_Cancer!$B$10:$G$66, 3, FALSE), "")</f>
        <v/>
      </c>
      <c r="I44">
        <f>IFERROR(VLOOKUP(B44, RBDM_NonCancer!$B$7:$G$84, 3, FALSE), "")</f>
        <v>350</v>
      </c>
      <c r="J44" t="str">
        <f>IFERROR(VLOOKUP(B44, RBDM_Cancer!$B$10:$G$66, 4, FALSE), "")</f>
        <v/>
      </c>
      <c r="K44">
        <f>IFERROR(VLOOKUP(B44, RBDM_NonCancer!$B$7:$G$84, 4, FALSE), "")</f>
        <v>110</v>
      </c>
      <c r="L44" t="str">
        <f>IFERROR(VLOOKUP(B44, RBDM_Cancer!$B$10:$G$66, 5, FALSE), "")</f>
        <v/>
      </c>
      <c r="M44">
        <f>IFERROR(VLOOKUP(B44, RBDM_NonCancer!$B$7:$G$84, 5, FALSE), "")</f>
        <v>2900</v>
      </c>
    </row>
    <row r="45" spans="1:13" x14ac:dyDescent="0.2">
      <c r="A45" s="109" t="s">
        <v>164</v>
      </c>
      <c r="B45" s="78" t="s">
        <v>164</v>
      </c>
      <c r="C45" t="s">
        <v>992</v>
      </c>
      <c r="D45" s="118">
        <f>IF(IF(ISTEXT(C45),VLOOKUP(C45,VI_Chronic!$A$4:$E$390,3,FALSE), "") = 0, "", IF(ISTEXT(C45),VLOOKUP(C45,VI_Chronic!$A$4:$E$390,3,FALSE), ""))</f>
        <v>47</v>
      </c>
      <c r="E45">
        <f>IF(IF(ISTEXT(C45),VLOOKUP(C45,VI_Chronic!$A$4:$E$390,4,FALSE), "") = 0, "", IF(ISTEXT(C45),VLOOKUP(C45,VI_Chronic!$A$4:$E$390,4,FALSE), ""))</f>
        <v>13000</v>
      </c>
      <c r="F45">
        <f>IFERROR(VLOOKUP(B45, RBDM_Cancer!$B$7:$G$965, 6, FALSE), "")</f>
        <v>62000</v>
      </c>
      <c r="G45">
        <f>IFERROR(VLOOKUP(B45, RBDM_NonCancer!$B$7:$G$84, 6, FALSE), "")</f>
        <v>730000</v>
      </c>
      <c r="H45">
        <f>IFERROR(VLOOKUP(B45, RBDM_Cancer!$B$10:$G$66, 3, FALSE), "")</f>
        <v>1100</v>
      </c>
      <c r="I45">
        <f>IFERROR(VLOOKUP(B45, RBDM_NonCancer!$B$7:$G$84, 3, FALSE), "")</f>
        <v>840000</v>
      </c>
      <c r="J45">
        <f>IFERROR(VLOOKUP(B45, RBDM_Cancer!$B$10:$G$66, 4, FALSE), "")</f>
        <v>12000</v>
      </c>
      <c r="K45">
        <f>IFERROR(VLOOKUP(B45, RBDM_NonCancer!$B$7:$G$84, 4, FALSE), "")</f>
        <v>840000</v>
      </c>
      <c r="L45">
        <f>IFERROR(VLOOKUP(B45, RBDM_Cancer!$B$10:$G$66, 5, FALSE), "")</f>
        <v>320000</v>
      </c>
      <c r="M45">
        <f>IFERROR(VLOOKUP(B45, RBDM_NonCancer!$B$7:$G$84, 5, FALSE), "")</f>
        <v>23295504.070533037</v>
      </c>
    </row>
    <row r="46" spans="1:13" x14ac:dyDescent="0.2">
      <c r="A46" s="109" t="s">
        <v>7</v>
      </c>
      <c r="B46" s="78" t="s">
        <v>7</v>
      </c>
      <c r="C46" s="78" t="s">
        <v>7</v>
      </c>
      <c r="D46" s="118">
        <f>IF(IF(ISTEXT(C46),VLOOKUP(C46,VI_Chronic!$A$4:$E$390,3,FALSE), "") = 0, "", IF(ISTEXT(C46),VLOOKUP(C46,VI_Chronic!$A$4:$E$390,3,FALSE), ""))</f>
        <v>0.36</v>
      </c>
      <c r="E46">
        <f>IF(IF(ISTEXT(C46),VLOOKUP(C46,VI_Chronic!$A$4:$E$390,4,FALSE), "") = 0, "", IF(ISTEXT(C46),VLOOKUP(C46,VI_Chronic!$A$4:$E$390,4,FALSE), ""))</f>
        <v>13</v>
      </c>
      <c r="F46">
        <f>IFERROR(VLOOKUP(B46, RBDM_Cancer!$B$7:$G$965, 6, FALSE), "")</f>
        <v>500</v>
      </c>
      <c r="G46">
        <f>IFERROR(VLOOKUP(B46, RBDM_NonCancer!$B$7:$G$84, 6, FALSE), "")</f>
        <v>720</v>
      </c>
      <c r="H46">
        <f>IFERROR(VLOOKUP(B46, RBDM_Cancer!$B$10:$G$66, 3, FALSE), "")</f>
        <v>23</v>
      </c>
      <c r="I46">
        <f>IFERROR(VLOOKUP(B46, RBDM_NonCancer!$B$7:$G$84, 3, FALSE), "")</f>
        <v>810</v>
      </c>
      <c r="J46">
        <f>IFERROR(VLOOKUP(B46, RBDM_Cancer!$B$10:$G$66, 4, FALSE), "")</f>
        <v>580</v>
      </c>
      <c r="K46">
        <f>IFERROR(VLOOKUP(B46, RBDM_NonCancer!$B$7:$G$84, 4, FALSE), "")</f>
        <v>750</v>
      </c>
      <c r="L46">
        <f>IFERROR(VLOOKUP(B46, RBDM_Cancer!$B$10:$G$66, 5, FALSE), "")</f>
        <v>16000</v>
      </c>
      <c r="M46">
        <f>IFERROR(VLOOKUP(B46, RBDM_NonCancer!$B$7:$G$84, 5, FALSE), "")</f>
        <v>21000</v>
      </c>
    </row>
    <row r="47" spans="1:13" x14ac:dyDescent="0.2">
      <c r="A47" s="109" t="s">
        <v>216</v>
      </c>
      <c r="B47" s="133" t="s">
        <v>465</v>
      </c>
      <c r="C47" t="s">
        <v>1116</v>
      </c>
      <c r="D47" s="118">
        <f>IF(IF(ISTEXT(C47),VLOOKUP(C47,VI_Chronic!$A$4:$E$390,3,FALSE), "") = 0, "", IF(ISTEXT(C47),VLOOKUP(C47,VI_Chronic!$A$4:$E$390,3,FALSE), ""))</f>
        <v>2.1999999999999999E-2</v>
      </c>
      <c r="E47" t="str">
        <f>IF(IF(ISTEXT(C47),VLOOKUP(C47,VI_Chronic!$A$4:$E$390,4,FALSE), "") = 0, "", IF(ISTEXT(C47),VLOOKUP(C47,VI_Chronic!$A$4:$E$390,4,FALSE), ""))</f>
        <v/>
      </c>
      <c r="F47">
        <f>IFERROR(VLOOKUP(B47, RBDM_Cancer!$B$7:$G$965, 6, FALSE), "")</f>
        <v>30</v>
      </c>
      <c r="G47">
        <f>IFERROR(VLOOKUP(B47, RBDM_NonCancer!$B$7:$G$84, 6, FALSE), "")</f>
        <v>2.4333333333333334E+17</v>
      </c>
      <c r="H47">
        <f>IFERROR(VLOOKUP(B47, RBDM_Cancer!$B$10:$G$66, 3, FALSE), "")</f>
        <v>0.74</v>
      </c>
      <c r="I47">
        <f>IFERROR(VLOOKUP(B47, RBDM_NonCancer!$B$7:$G$84, 3, FALSE), "")</f>
        <v>11</v>
      </c>
      <c r="J47">
        <f>IFERROR(VLOOKUP(B47, RBDM_Cancer!$B$10:$G$66, 4, FALSE), "")</f>
        <v>8.4</v>
      </c>
      <c r="K47">
        <f>IFERROR(VLOOKUP(B47, RBDM_NonCancer!$B$7:$G$84, 4, FALSE), "")</f>
        <v>4.9000000000000004</v>
      </c>
      <c r="L47">
        <f>IFERROR(VLOOKUP(B47, RBDM_Cancer!$B$10:$G$66, 5, FALSE), "")</f>
        <v>230</v>
      </c>
      <c r="M47">
        <f>IFERROR(VLOOKUP(B47, RBDM_NonCancer!$B$7:$G$84, 5, FALSE), "")</f>
        <v>140</v>
      </c>
    </row>
    <row r="48" spans="1:13" x14ac:dyDescent="0.2">
      <c r="A48" s="109" t="s">
        <v>13</v>
      </c>
      <c r="B48" s="78" t="s">
        <v>13</v>
      </c>
      <c r="D48" s="118" t="str">
        <f>IF(IF(ISTEXT(C48),VLOOKUP(C48,VI_Chronic!$A$4:$E$390,3,FALSE), "") = 0, "", IF(ISTEXT(C48),VLOOKUP(C48,VI_Chronic!$A$4:$E$390,3,FALSE), ""))</f>
        <v/>
      </c>
      <c r="E48" t="str">
        <f>IF(IF(ISTEXT(C48),VLOOKUP(C48,VI_Chronic!$A$4:$E$390,4,FALSE), "") = 0, "", IF(ISTEXT(C48),VLOOKUP(C48,VI_Chronic!$A$4:$E$390,4,FALSE), ""))</f>
        <v/>
      </c>
      <c r="F48" t="str">
        <f>IFERROR(VLOOKUP(B48, RBDM_Cancer!$B$7:$G$965, 6, FALSE), "")</f>
        <v/>
      </c>
      <c r="G48">
        <f>IFERROR(VLOOKUP(B48, RBDM_NonCancer!$B$7:$G$84, 6, FALSE), "")</f>
        <v>6300</v>
      </c>
      <c r="H48" t="str">
        <f>IFERROR(VLOOKUP(B48, RBDM_Cancer!$B$10:$G$66, 3, FALSE), "")</f>
        <v/>
      </c>
      <c r="I48">
        <f>IFERROR(VLOOKUP(B48, RBDM_NonCancer!$B$7:$G$84, 3, FALSE), "")</f>
        <v>23000</v>
      </c>
      <c r="J48" t="str">
        <f>IFERROR(VLOOKUP(B48, RBDM_Cancer!$B$10:$G$66, 4, FALSE), "")</f>
        <v/>
      </c>
      <c r="K48">
        <f>IFERROR(VLOOKUP(B48, RBDM_NonCancer!$B$7:$G$84, 4, FALSE), "")</f>
        <v>7500</v>
      </c>
      <c r="L48" t="str">
        <f>IFERROR(VLOOKUP(B48, RBDM_Cancer!$B$10:$G$66, 5, FALSE), "")</f>
        <v/>
      </c>
      <c r="M48">
        <f>IFERROR(VLOOKUP(B48, RBDM_NonCancer!$B$7:$G$84, 5, FALSE), "")</f>
        <v>210000</v>
      </c>
    </row>
    <row r="49" spans="1:13" x14ac:dyDescent="0.2">
      <c r="A49" s="109" t="s">
        <v>214</v>
      </c>
      <c r="B49" s="78" t="s">
        <v>214</v>
      </c>
      <c r="D49" s="118" t="str">
        <f>IF(IF(ISTEXT(C49),VLOOKUP(C49,VI_Chronic!$A$4:$E$390,3,FALSE), "") = 0, "", IF(ISTEXT(C49),VLOOKUP(C49,VI_Chronic!$A$4:$E$390,3,FALSE), ""))</f>
        <v/>
      </c>
      <c r="E49" t="str">
        <f>IF(IF(ISTEXT(C49),VLOOKUP(C49,VI_Chronic!$A$4:$E$390,4,FALSE), "") = 0, "", IF(ISTEXT(C49),VLOOKUP(C49,VI_Chronic!$A$4:$E$390,4,FALSE), ""))</f>
        <v/>
      </c>
      <c r="F49" t="str">
        <f>IFERROR(VLOOKUP(B49, RBDM_Cancer!$B$7:$G$965, 6, FALSE), "")</f>
        <v/>
      </c>
      <c r="G49">
        <f>IFERROR(VLOOKUP(B49, RBDM_NonCancer!$B$7:$G$84, 6, FALSE), "")</f>
        <v>1100000</v>
      </c>
      <c r="H49" t="str">
        <f>IFERROR(VLOOKUP(B49, RBDM_Cancer!$B$10:$G$66, 3, FALSE), "")</f>
        <v/>
      </c>
      <c r="I49">
        <f>IFERROR(VLOOKUP(B49, RBDM_NonCancer!$B$7:$G$84, 3, FALSE), "")</f>
        <v>5800</v>
      </c>
      <c r="J49" t="str">
        <f>IFERROR(VLOOKUP(B49, RBDM_Cancer!$B$10:$G$66, 4, FALSE), "")</f>
        <v/>
      </c>
      <c r="K49">
        <f>IFERROR(VLOOKUP(B49, RBDM_NonCancer!$B$7:$G$84, 4, FALSE), "")</f>
        <v>1800</v>
      </c>
      <c r="L49" t="str">
        <f>IFERROR(VLOOKUP(B49, RBDM_Cancer!$B$10:$G$66, 5, FALSE), "")</f>
        <v/>
      </c>
      <c r="M49">
        <f>IFERROR(VLOOKUP(B49, RBDM_NonCancer!$B$7:$G$84, 5, FALSE), "")</f>
        <v>49000</v>
      </c>
    </row>
    <row r="50" spans="1:13" x14ac:dyDescent="0.2">
      <c r="A50" s="109" t="s">
        <v>260</v>
      </c>
      <c r="B50" s="78" t="s">
        <v>260</v>
      </c>
      <c r="C50" s="78" t="s">
        <v>260</v>
      </c>
      <c r="D50" s="118" t="str">
        <f>IF(IF(ISTEXT(C50),VLOOKUP(C50,VI_Chronic!$A$4:$E$390,3,FALSE), "") = 0, "", IF(ISTEXT(C50),VLOOKUP(C50,VI_Chronic!$A$4:$E$390,3,FALSE), ""))</f>
        <v/>
      </c>
      <c r="E50">
        <f>IF(IF(ISTEXT(C50),VLOOKUP(C50,VI_Chronic!$A$4:$E$390,4,FALSE), "") = 0, "", IF(ISTEXT(C50),VLOOKUP(C50,VI_Chronic!$A$4:$E$390,4,FALSE), ""))</f>
        <v>4400</v>
      </c>
      <c r="F50" t="str">
        <f>IFERROR(VLOOKUP(B50, RBDM_Cancer!$B$7:$G$965, 6, FALSE), "")</f>
        <v/>
      </c>
      <c r="G50">
        <f>IFERROR(VLOOKUP(B50, RBDM_NonCancer!$B$7:$G$84, 6, FALSE), "")</f>
        <v>170000</v>
      </c>
      <c r="H50" t="str">
        <f>IFERROR(VLOOKUP(B50, RBDM_Cancer!$B$10:$G$66, 3, FALSE), "")</f>
        <v/>
      </c>
      <c r="I50">
        <f>IFERROR(VLOOKUP(B50, RBDM_NonCancer!$B$7:$G$84, 3, FALSE), "")</f>
        <v>130000</v>
      </c>
      <c r="J50" t="str">
        <f>IFERROR(VLOOKUP(B50, RBDM_Cancer!$B$10:$G$66, 4, FALSE), "")</f>
        <v/>
      </c>
      <c r="K50">
        <f>IFERROR(VLOOKUP(B50, RBDM_NonCancer!$B$7:$G$84, 4, FALSE), "")</f>
        <v>56000</v>
      </c>
      <c r="L50" t="str">
        <f>IFERROR(VLOOKUP(B50, RBDM_Cancer!$B$10:$G$66, 5, FALSE), "")</f>
        <v/>
      </c>
      <c r="M50">
        <f>IFERROR(VLOOKUP(B50, RBDM_NonCancer!$B$7:$G$84, 5, FALSE), "")</f>
        <v>1600000</v>
      </c>
    </row>
    <row r="51" spans="1:13" x14ac:dyDescent="0.2">
      <c r="A51" s="109" t="s">
        <v>9</v>
      </c>
      <c r="B51" s="78" t="s">
        <v>9</v>
      </c>
      <c r="C51" t="s">
        <v>1170</v>
      </c>
      <c r="D51" s="118">
        <f>IF(IF(ISTEXT(C51),VLOOKUP(C51,VI_Chronic!$A$4:$E$390,3,FALSE), "") = 0, "", IF(ISTEXT(C51),VLOOKUP(C51,VI_Chronic!$A$4:$E$390,3,FALSE), ""))</f>
        <v>47</v>
      </c>
      <c r="E51">
        <f>IF(IF(ISTEXT(C51),VLOOKUP(C51,VI_Chronic!$A$4:$E$390,4,FALSE), "") = 0, "", IF(ISTEXT(C51),VLOOKUP(C51,VI_Chronic!$A$4:$E$390,4,FALSE), ""))</f>
        <v>180</v>
      </c>
      <c r="F51">
        <f>IFERROR(VLOOKUP(B51, RBDM_Cancer!$B$7:$G$965, 6, FALSE), "")</f>
        <v>34000</v>
      </c>
      <c r="G51">
        <f>IFERROR(VLOOKUP(B51, RBDM_NonCancer!$B$7:$G$84, 6, FALSE), "")</f>
        <v>5600</v>
      </c>
      <c r="H51">
        <f>IFERROR(VLOOKUP(B51, RBDM_Cancer!$B$10:$G$66, 3, FALSE), "")</f>
        <v>1000</v>
      </c>
      <c r="I51">
        <f>IFERROR(VLOOKUP(B51, RBDM_NonCancer!$B$7:$G$84, 3, FALSE), "")</f>
        <v>4300</v>
      </c>
      <c r="J51">
        <f>IFERROR(VLOOKUP(B51, RBDM_Cancer!$B$10:$G$66, 4, FALSE), "")</f>
        <v>10000</v>
      </c>
      <c r="K51">
        <f>IFERROR(VLOOKUP(B51, RBDM_NonCancer!$B$7:$G$84, 4, FALSE), "")</f>
        <v>1800</v>
      </c>
      <c r="L51">
        <f>IFERROR(VLOOKUP(B51, RBDM_Cancer!$B$10:$G$66, 5, FALSE), "")</f>
        <v>280000</v>
      </c>
      <c r="M51">
        <f>IFERROR(VLOOKUP(B51, RBDM_NonCancer!$B$7:$G$84, 5, FALSE), "")</f>
        <v>50000</v>
      </c>
    </row>
    <row r="52" spans="1:13" x14ac:dyDescent="0.2">
      <c r="A52" s="109" t="s">
        <v>11</v>
      </c>
      <c r="B52" s="78" t="s">
        <v>11</v>
      </c>
      <c r="C52" s="78" t="s">
        <v>11</v>
      </c>
      <c r="D52" s="118" t="str">
        <f>IF(IF(ISTEXT(C52),VLOOKUP(C52,VI_Chronic!$A$4:$E$390,3,FALSE), "") = 0, "", IF(ISTEXT(C52),VLOOKUP(C52,VI_Chronic!$A$4:$E$390,3,FALSE), ""))</f>
        <v/>
      </c>
      <c r="E52">
        <f>IF(IF(ISTEXT(C52),VLOOKUP(C52,VI_Chronic!$A$4:$E$390,4,FALSE), "") = 0, "", IF(ISTEXT(C52),VLOOKUP(C52,VI_Chronic!$A$4:$E$390,4,FALSE), ""))</f>
        <v>22000</v>
      </c>
      <c r="F52" t="str">
        <f>IFERROR(VLOOKUP(B52, RBDM_Cancer!$B$7:$G$965, 6, FALSE), "")</f>
        <v/>
      </c>
      <c r="G52">
        <f>IFERROR(VLOOKUP(B52, RBDM_NonCancer!$B$7:$G$84, 6, FALSE), "")</f>
        <v>220000</v>
      </c>
      <c r="H52" t="str">
        <f>IFERROR(VLOOKUP(B52, RBDM_Cancer!$B$10:$G$66, 3, FALSE), "")</f>
        <v/>
      </c>
      <c r="I52">
        <f>IFERROR(VLOOKUP(B52, RBDM_NonCancer!$B$7:$G$84, 3, FALSE), "")</f>
        <v>88000</v>
      </c>
      <c r="J52" t="str">
        <f>IFERROR(VLOOKUP(B52, RBDM_Cancer!$B$10:$G$66, 4, FALSE), "")</f>
        <v/>
      </c>
      <c r="K52">
        <f>IFERROR(VLOOKUP(B52, RBDM_NonCancer!$B$7:$G$84, 4, FALSE), "")</f>
        <v>28000</v>
      </c>
      <c r="L52" t="str">
        <f>IFERROR(VLOOKUP(B52, RBDM_Cancer!$B$10:$G$66, 5, FALSE), "")</f>
        <v/>
      </c>
      <c r="M52">
        <f>IFERROR(VLOOKUP(B52, RBDM_NonCancer!$B$7:$G$84, 5, FALSE), "")</f>
        <v>770000</v>
      </c>
    </row>
    <row r="53" spans="1:13" x14ac:dyDescent="0.2">
      <c r="A53" s="109" t="s">
        <v>176</v>
      </c>
      <c r="B53" s="78" t="s">
        <v>176</v>
      </c>
      <c r="C53" s="78" t="s">
        <v>176</v>
      </c>
      <c r="D53" s="118" t="str">
        <f>IF(IF(ISTEXT(C53),VLOOKUP(C53,VI_Chronic!$A$4:$E$390,3,FALSE), "") = 0, "", IF(ISTEXT(C53),VLOOKUP(C53,VI_Chronic!$A$4:$E$390,3,FALSE), ""))</f>
        <v/>
      </c>
      <c r="E53">
        <f>IF(IF(ISTEXT(C53),VLOOKUP(C53,VI_Chronic!$A$4:$E$390,4,FALSE), "") = 0, "", IF(ISTEXT(C53),VLOOKUP(C53,VI_Chronic!$A$4:$E$390,4,FALSE), ""))</f>
        <v>22000</v>
      </c>
      <c r="F53" t="str">
        <f>IFERROR(VLOOKUP(B53, RBDM_Cancer!$B$7:$G$965, 6, FALSE), "")</f>
        <v/>
      </c>
      <c r="G53">
        <f>IFERROR(VLOOKUP(B53, RBDM_NonCancer!$B$7:$G$84, 6, FALSE), "")</f>
        <v>1100000</v>
      </c>
      <c r="H53" t="str">
        <f>IFERROR(VLOOKUP(B53, RBDM_Cancer!$B$10:$G$66, 3, FALSE), "")</f>
        <v/>
      </c>
      <c r="I53">
        <f>IFERROR(VLOOKUP(B53, RBDM_NonCancer!$B$7:$G$84, 3, FALSE), "")</f>
        <v>870000</v>
      </c>
      <c r="J53" t="str">
        <f>IFERROR(VLOOKUP(B53, RBDM_Cancer!$B$10:$G$66, 4, FALSE), "")</f>
        <v/>
      </c>
      <c r="K53">
        <f>IFERROR(VLOOKUP(B53, RBDM_NonCancer!$B$7:$G$84, 4, FALSE), "")</f>
        <v>470000</v>
      </c>
      <c r="L53" t="str">
        <f>IFERROR(VLOOKUP(B53, RBDM_Cancer!$B$10:$G$66, 5, FALSE), "")</f>
        <v/>
      </c>
      <c r="M53">
        <f>IFERROR(VLOOKUP(B53, RBDM_NonCancer!$B$7:$G$84, 5, FALSE), "")</f>
        <v>13052750.164763981</v>
      </c>
    </row>
    <row r="54" spans="1:13" x14ac:dyDescent="0.2">
      <c r="A54" s="109" t="s">
        <v>180</v>
      </c>
      <c r="B54" s="78" t="s">
        <v>180</v>
      </c>
      <c r="C54" s="78" t="s">
        <v>180</v>
      </c>
      <c r="D54" s="118">
        <f>IF(IF(ISTEXT(C54),VLOOKUP(C54,VI_Chronic!$A$4:$E$390,3,FALSE), "") = 0, "", IF(ISTEXT(C54),VLOOKUP(C54,VI_Chronic!$A$4:$E$390,3,FALSE), ""))</f>
        <v>0.77</v>
      </c>
      <c r="E54">
        <f>IF(IF(ISTEXT(C54),VLOOKUP(C54,VI_Chronic!$A$4:$E$390,4,FALSE), "") = 0, "", IF(ISTEXT(C54),VLOOKUP(C54,VI_Chronic!$A$4:$E$390,4,FALSE), ""))</f>
        <v>0.88</v>
      </c>
      <c r="F54">
        <f>IFERROR(VLOOKUP(B54, RBDM_Cancer!$B$7:$G$965, 6, FALSE), "")</f>
        <v>1000</v>
      </c>
      <c r="G54">
        <f>IFERROR(VLOOKUP(B54, RBDM_NonCancer!$B$7:$G$84, 6, FALSE), "")</f>
        <v>49</v>
      </c>
      <c r="H54">
        <f>IFERROR(VLOOKUP(B54, RBDM_Cancer!$B$10:$G$66, 3, FALSE), "")</f>
        <v>26</v>
      </c>
      <c r="I54">
        <f>IFERROR(VLOOKUP(B54, RBDM_NonCancer!$B$7:$G$84, 3, FALSE), "")</f>
        <v>55</v>
      </c>
      <c r="J54">
        <f>IFERROR(VLOOKUP(B54, RBDM_Cancer!$B$10:$G$66, 4, FALSE), "")</f>
        <v>320</v>
      </c>
      <c r="K54">
        <f>IFERROR(VLOOKUP(B54, RBDM_NonCancer!$B$7:$G$84, 4, FALSE), "")</f>
        <v>54</v>
      </c>
      <c r="L54">
        <f>IFERROR(VLOOKUP(B54, RBDM_Cancer!$B$10:$G$66, 5, FALSE), "")</f>
        <v>8900</v>
      </c>
      <c r="M54">
        <f>IFERROR(VLOOKUP(B54, RBDM_NonCancer!$B$7:$G$84, 5, FALSE), "")</f>
        <v>1500</v>
      </c>
    </row>
    <row r="55" spans="1:13" ht="12.75" thickBot="1" x14ac:dyDescent="0.25">
      <c r="A55" s="109" t="s">
        <v>184</v>
      </c>
      <c r="B55" s="134" t="s">
        <v>470</v>
      </c>
      <c r="C55" t="s">
        <v>1194</v>
      </c>
      <c r="D55" s="118">
        <f>IF(IF(ISTEXT(C55),VLOOKUP(C55,VI_Chronic!$A$4:$E$390,3,FALSE), "") = 0, "", IF(ISTEXT(C55),VLOOKUP(C55,VI_Chronic!$A$4:$E$390,3,FALSE), ""))</f>
        <v>3</v>
      </c>
      <c r="E55">
        <f>IF(IF(ISTEXT(C55),VLOOKUP(C55,VI_Chronic!$A$4:$E$390,4,FALSE), "") = 0, "", IF(ISTEXT(C55),VLOOKUP(C55,VI_Chronic!$A$4:$E$390,4,FALSE), ""))</f>
        <v>8.8000000000000007</v>
      </c>
      <c r="F55" t="str">
        <f>IFERROR(VLOOKUP(B55, RBDM_Cancer!$B$7:$G$965, 6, FALSE), "")</f>
        <v/>
      </c>
      <c r="G55" t="str">
        <f>IFERROR(VLOOKUP(B55, RBDM_NonCancer!$B$7:$G$84, 6, FALSE), "")</f>
        <v/>
      </c>
      <c r="H55" t="str">
        <f>IFERROR(VLOOKUP(B55, RBDM_Cancer!$B$10:$G$66, 3, FALSE), "")</f>
        <v/>
      </c>
      <c r="I55" t="str">
        <f>IFERROR(VLOOKUP(B55, RBDM_NonCancer!$B$7:$G$84, 3, FALSE), "")</f>
        <v/>
      </c>
      <c r="J55" t="str">
        <f>IFERROR(VLOOKUP(B55, RBDM_Cancer!$B$10:$G$66, 4, FALSE), "")</f>
        <v/>
      </c>
      <c r="K55" t="str">
        <f>IFERROR(VLOOKUP(B55, RBDM_NonCancer!$B$7:$G$84, 4, FALSE), "")</f>
        <v/>
      </c>
      <c r="L55" t="str">
        <f>IFERROR(VLOOKUP(B55, RBDM_Cancer!$B$10:$G$66, 5, FALSE), "")</f>
        <v/>
      </c>
      <c r="M55" t="str">
        <f>IFERROR(VLOOKUP(B55, RBDM_NonCancer!$B$7:$G$84, 5, FALSE), "")</f>
        <v/>
      </c>
    </row>
    <row r="56" spans="1:13" x14ac:dyDescent="0.2">
      <c r="A56" s="109" t="s">
        <v>188</v>
      </c>
      <c r="B56" s="78" t="s">
        <v>188</v>
      </c>
      <c r="C56" s="78" t="e">
        <v>#N/A</v>
      </c>
      <c r="D56" s="118" t="str">
        <f>IF(IF(ISTEXT(C56),VLOOKUP(C56,VI_Chronic!$A$4:$E$390,3,FALSE), "") = 0, "", IF(ISTEXT(C56),VLOOKUP(C56,VI_Chronic!$A$4:$E$390,3,FALSE), ""))</f>
        <v/>
      </c>
      <c r="E56" t="str">
        <f>IF(IF(ISTEXT(C56),VLOOKUP(C56,VI_Chronic!$A$4:$E$390,4,FALSE), "") = 0, "", IF(ISTEXT(C56),VLOOKUP(C56,VI_Chronic!$A$4:$E$390,4,FALSE), ""))</f>
        <v/>
      </c>
      <c r="F56" t="str">
        <f>IFERROR(VLOOKUP(B56, RBDM_Cancer!$B$7:$G$965, 6, FALSE), "")</f>
        <v/>
      </c>
      <c r="G56">
        <f>IFERROR(VLOOKUP(B56, RBDM_NonCancer!$B$7:$G$84, 6, FALSE), "")</f>
        <v>160000</v>
      </c>
      <c r="H56" t="str">
        <f>IFERROR(VLOOKUP(B56, RBDM_Cancer!$B$10:$G$66, 3, FALSE), "")</f>
        <v/>
      </c>
      <c r="I56">
        <f>IFERROR(VLOOKUP(B56, RBDM_NonCancer!$B$7:$G$84, 3, FALSE), "")</f>
        <v>130000</v>
      </c>
      <c r="J56" t="str">
        <f>IFERROR(VLOOKUP(B56, RBDM_Cancer!$B$10:$G$66, 4, FALSE), "")</f>
        <v/>
      </c>
      <c r="K56">
        <f>IFERROR(VLOOKUP(B56, RBDM_NonCancer!$B$7:$G$84, 4, FALSE), "")</f>
        <v>69000</v>
      </c>
      <c r="L56" t="str">
        <f>IFERROR(VLOOKUP(B56, RBDM_Cancer!$B$10:$G$66, 5, FALSE), "")</f>
        <v/>
      </c>
      <c r="M56">
        <f>IFERROR(VLOOKUP(B56, RBDM_NonCancer!$B$7:$G$84, 5, FALSE), "")</f>
        <v>1900000</v>
      </c>
    </row>
    <row r="57" spans="1:13" x14ac:dyDescent="0.2">
      <c r="A57" s="109" t="s">
        <v>191</v>
      </c>
      <c r="B57" s="78" t="s">
        <v>191</v>
      </c>
      <c r="C57" s="78" t="s">
        <v>191</v>
      </c>
      <c r="D57" s="118" t="str">
        <f>IF(IF(ISTEXT(C57),VLOOKUP(C57,VI_Chronic!$A$4:$E$390,3,FALSE), "") = 0, "", IF(ISTEXT(C57),VLOOKUP(C57,VI_Chronic!$A$4:$E$390,3,FALSE), ""))</f>
        <v/>
      </c>
      <c r="E57">
        <f>IF(IF(ISTEXT(C57),VLOOKUP(C57,VI_Chronic!$A$4:$E$390,4,FALSE), "") = 0, "", IF(ISTEXT(C57),VLOOKUP(C57,VI_Chronic!$A$4:$E$390,4,FALSE), ""))</f>
        <v>260</v>
      </c>
      <c r="F57" t="str">
        <f>IFERROR(VLOOKUP(B57, RBDM_Cancer!$B$7:$G$965, 6, FALSE), "")</f>
        <v/>
      </c>
      <c r="G57">
        <f>IFERROR(VLOOKUP(B57, RBDM_NonCancer!$B$7:$G$84, 6, FALSE), "")</f>
        <v>5500</v>
      </c>
      <c r="H57" t="str">
        <f>IFERROR(VLOOKUP(B57, RBDM_Cancer!$B$10:$G$66, 3, FALSE), "")</f>
        <v/>
      </c>
      <c r="I57">
        <f>IFERROR(VLOOKUP(B57, RBDM_NonCancer!$B$7:$G$84, 3, FALSE), "")</f>
        <v>6900</v>
      </c>
      <c r="J57" t="str">
        <f>IFERROR(VLOOKUP(B57, RBDM_Cancer!$B$10:$G$66, 4, FALSE), "")</f>
        <v/>
      </c>
      <c r="K57">
        <f>IFERROR(VLOOKUP(B57, RBDM_NonCancer!$B$7:$G$84, 4, FALSE), "")</f>
        <v>2900</v>
      </c>
      <c r="L57" t="str">
        <f>IFERROR(VLOOKUP(B57, RBDM_Cancer!$B$10:$G$66, 5, FALSE), "")</f>
        <v/>
      </c>
      <c r="M57">
        <f>IFERROR(VLOOKUP(B57, RBDM_NonCancer!$B$7:$G$84, 5, FALSE), "")</f>
        <v>81000</v>
      </c>
    </row>
    <row r="58" spans="1:13" x14ac:dyDescent="0.2">
      <c r="A58" s="109" t="s">
        <v>1</v>
      </c>
      <c r="B58" s="78" t="s">
        <v>1</v>
      </c>
      <c r="C58" s="78" t="s">
        <v>1</v>
      </c>
      <c r="D58" s="118" t="str">
        <f>IF(IF(ISTEXT(C58),VLOOKUP(C58,VI_Chronic!$A$4:$E$390,3,FALSE), "") = 0, "", IF(ISTEXT(C58),VLOOKUP(C58,VI_Chronic!$A$4:$E$390,3,FALSE), ""))</f>
        <v/>
      </c>
      <c r="E58">
        <f>IF(IF(ISTEXT(C58),VLOOKUP(C58,VI_Chronic!$A$4:$E$390,4,FALSE), "") = 0, "", IF(ISTEXT(C58),VLOOKUP(C58,VI_Chronic!$A$4:$E$390,4,FALSE), ""))</f>
        <v>260</v>
      </c>
      <c r="F58" t="str">
        <f>IFERROR(VLOOKUP(B58, RBDM_Cancer!$B$7:$G$965, 6, FALSE), "")</f>
        <v/>
      </c>
      <c r="G58">
        <f>IFERROR(VLOOKUP(B58, RBDM_NonCancer!$B$7:$G$84, 6, FALSE), "")</f>
        <v>9200</v>
      </c>
      <c r="H58" t="str">
        <f>IFERROR(VLOOKUP(B58, RBDM_Cancer!$B$10:$G$66, 3, FALSE), "")</f>
        <v/>
      </c>
      <c r="I58">
        <f>IFERROR(VLOOKUP(B58, RBDM_NonCancer!$B$7:$G$84, 3, FALSE), "")</f>
        <v>6900</v>
      </c>
      <c r="J58" t="str">
        <f>IFERROR(VLOOKUP(B58, RBDM_Cancer!$B$10:$G$66, 4, FALSE), "")</f>
        <v/>
      </c>
      <c r="K58">
        <f>IFERROR(VLOOKUP(B58, RBDM_NonCancer!$B$7:$G$84, 4, FALSE), "")</f>
        <v>2900</v>
      </c>
      <c r="L58" t="str">
        <f>IFERROR(VLOOKUP(B58, RBDM_Cancer!$B$10:$G$66, 5, FALSE), "")</f>
        <v/>
      </c>
      <c r="M58">
        <f>IFERROR(VLOOKUP(B58, RBDM_NonCancer!$B$7:$G$84, 5, FALSE), "")</f>
        <v>81000</v>
      </c>
    </row>
    <row r="59" spans="1:13" x14ac:dyDescent="0.2">
      <c r="A59" s="109" t="s">
        <v>196</v>
      </c>
      <c r="B59" s="78" t="s">
        <v>196</v>
      </c>
      <c r="C59" s="78" t="s">
        <v>1219</v>
      </c>
      <c r="D59" s="118">
        <f>IF(IF(ISTEXT(C59),VLOOKUP(C59,VI_Chronic!$A$4:$E$390,3,FALSE), "") = 0, "", IF(ISTEXT(C59),VLOOKUP(C59,VI_Chronic!$A$4:$E$390,3,FALSE), ""))</f>
        <v>2.8</v>
      </c>
      <c r="E59">
        <f>IF(IF(ISTEXT(C59),VLOOKUP(C59,VI_Chronic!$A$4:$E$390,4,FALSE), "") = 0, "", IF(ISTEXT(C59),VLOOKUP(C59,VI_Chronic!$A$4:$E$390,4,FALSE), ""))</f>
        <v>220</v>
      </c>
      <c r="F59">
        <f>IFERROR(VLOOKUP(B59, RBDM_Cancer!$B$7:$G$965, 6, FALSE), "")</f>
        <v>1300</v>
      </c>
      <c r="G59">
        <f>IFERROR(VLOOKUP(B59, RBDM_NonCancer!$B$7:$G$84, 6, FALSE), "")</f>
        <v>17000</v>
      </c>
      <c r="H59">
        <f>IFERROR(VLOOKUP(B59, RBDM_Cancer!$B$10:$G$66, 3, FALSE), "")</f>
        <v>4.4000000000000004</v>
      </c>
      <c r="I59">
        <f>IFERROR(VLOOKUP(B59, RBDM_NonCancer!$B$7:$G$84, 3, FALSE), "")</f>
        <v>3100</v>
      </c>
      <c r="J59">
        <f>IFERROR(VLOOKUP(B59, RBDM_Cancer!$B$10:$G$66, 4, FALSE), "")</f>
        <v>34</v>
      </c>
      <c r="K59">
        <f>IFERROR(VLOOKUP(B59, RBDM_NonCancer!$B$7:$G$84, 4, FALSE), "")</f>
        <v>1000</v>
      </c>
      <c r="L59">
        <f>IFERROR(VLOOKUP(B59, RBDM_Cancer!$B$10:$G$66, 5, FALSE), "")</f>
        <v>950</v>
      </c>
      <c r="M59">
        <f>IFERROR(VLOOKUP(B59, RBDM_NonCancer!$B$7:$G$84, 5, FALSE), "")</f>
        <v>28000</v>
      </c>
    </row>
    <row r="60" spans="1:13" x14ac:dyDescent="0.2">
      <c r="A60" s="109" t="s">
        <v>200</v>
      </c>
      <c r="B60" s="78" t="s">
        <v>200</v>
      </c>
      <c r="C60" s="78" t="s">
        <v>200</v>
      </c>
      <c r="D60" s="118" t="str">
        <f>IF(IF(ISTEXT(C60),VLOOKUP(C60,VI_Chronic!$A$4:$E$390,3,FALSE), "") = 0, "", IF(ISTEXT(C60),VLOOKUP(C60,VI_Chronic!$A$4:$E$390,3,FALSE), ""))</f>
        <v/>
      </c>
      <c r="E60">
        <f>IF(IF(ISTEXT(C60),VLOOKUP(C60,VI_Chronic!$A$4:$E$390,4,FALSE), "") = 0, "", IF(ISTEXT(C60),VLOOKUP(C60,VI_Chronic!$A$4:$E$390,4,FALSE), ""))</f>
        <v>440</v>
      </c>
      <c r="F60" t="str">
        <f>IFERROR(VLOOKUP(B60, RBDM_Cancer!$B$7:$G$965, 6, FALSE), "")</f>
        <v/>
      </c>
      <c r="G60">
        <f>IFERROR(VLOOKUP(B60, RBDM_NonCancer!$B$7:$G$84, 6, FALSE), "")</f>
        <v>23000</v>
      </c>
      <c r="H60" t="str">
        <f>IFERROR(VLOOKUP(B60, RBDM_Cancer!$B$10:$G$66, 3, FALSE), "")</f>
        <v/>
      </c>
      <c r="I60">
        <f>IFERROR(VLOOKUP(B60, RBDM_NonCancer!$B$7:$G$84, 3, FALSE), "")</f>
        <v>25000</v>
      </c>
      <c r="J60" t="str">
        <f>IFERROR(VLOOKUP(B60, RBDM_Cancer!$B$10:$G$66, 4, FALSE), "")</f>
        <v/>
      </c>
      <c r="K60">
        <f>IFERROR(VLOOKUP(B60, RBDM_NonCancer!$B$7:$G$84, 4, FALSE), "")</f>
        <v>20000</v>
      </c>
      <c r="L60" t="str">
        <f>IFERROR(VLOOKUP(B60, RBDM_Cancer!$B$10:$G$66, 5, FALSE), "")</f>
        <v/>
      </c>
      <c r="M60">
        <f>IFERROR(VLOOKUP(B60, RBDM_NonCancer!$B$7:$G$84, 5, FALSE), "")</f>
        <v>560000</v>
      </c>
    </row>
  </sheetData>
  <sortState xmlns:xlrd2="http://schemas.microsoft.com/office/spreadsheetml/2017/richdata2" ref="A2:A641">
    <sortCondition ref="A3:A641"/>
  </sortStat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54EA-2849-4773-86AA-FFAD076369D2}">
  <dimension ref="A1:G126"/>
  <sheetViews>
    <sheetView workbookViewId="0">
      <selection activeCell="E40" sqref="E40"/>
    </sheetView>
  </sheetViews>
  <sheetFormatPr defaultRowHeight="12" x14ac:dyDescent="0.2"/>
  <cols>
    <col min="1" max="1" width="31.7109375" bestFit="1" customWidth="1"/>
    <col min="2" max="2" width="40" bestFit="1" customWidth="1"/>
    <col min="3" max="3" width="5.85546875" bestFit="1" customWidth="1"/>
    <col min="4" max="4" width="11.28515625" bestFit="1" customWidth="1"/>
    <col min="5" max="5" width="17.28515625" bestFit="1" customWidth="1"/>
    <col min="6" max="6" width="15.42578125" bestFit="1" customWidth="1"/>
    <col min="7" max="7" width="27.85546875" bestFit="1" customWidth="1"/>
  </cols>
  <sheetData>
    <row r="1" spans="1:7" x14ac:dyDescent="0.2">
      <c r="A1" t="s">
        <v>475</v>
      </c>
      <c r="D1" t="s">
        <v>476</v>
      </c>
      <c r="G1" t="s">
        <v>477</v>
      </c>
    </row>
    <row r="2" spans="1:7" x14ac:dyDescent="0.2">
      <c r="D2" t="s">
        <v>53</v>
      </c>
      <c r="G2" t="s">
        <v>313</v>
      </c>
    </row>
    <row r="3" spans="1:7" x14ac:dyDescent="0.2">
      <c r="A3" t="s">
        <v>478</v>
      </c>
      <c r="D3" t="s">
        <v>479</v>
      </c>
      <c r="G3" t="s">
        <v>480</v>
      </c>
    </row>
    <row r="4" spans="1:7" x14ac:dyDescent="0.2">
      <c r="D4" t="s">
        <v>489</v>
      </c>
      <c r="G4" t="s">
        <v>490</v>
      </c>
    </row>
    <row r="5" spans="1:7" x14ac:dyDescent="0.2">
      <c r="A5" t="s">
        <v>481</v>
      </c>
      <c r="D5" t="s">
        <v>19</v>
      </c>
      <c r="E5" t="s">
        <v>16</v>
      </c>
      <c r="F5" t="s">
        <v>17</v>
      </c>
      <c r="G5" t="s">
        <v>482</v>
      </c>
    </row>
    <row r="6" spans="1:7" x14ac:dyDescent="0.2">
      <c r="A6" t="s">
        <v>483</v>
      </c>
      <c r="D6" t="s">
        <v>484</v>
      </c>
      <c r="E6" t="s">
        <v>484</v>
      </c>
      <c r="F6" t="s">
        <v>484</v>
      </c>
      <c r="G6" t="s">
        <v>485</v>
      </c>
    </row>
    <row r="7" spans="1:7" x14ac:dyDescent="0.2">
      <c r="A7" t="s">
        <v>486</v>
      </c>
      <c r="B7" t="s">
        <v>487</v>
      </c>
      <c r="C7" t="s">
        <v>23</v>
      </c>
    </row>
    <row r="8" spans="1:7" x14ac:dyDescent="0.2">
      <c r="A8" t="s">
        <v>491</v>
      </c>
      <c r="B8" t="s">
        <v>4</v>
      </c>
      <c r="C8" t="s">
        <v>87</v>
      </c>
      <c r="D8">
        <v>70000</v>
      </c>
      <c r="E8">
        <v>21000</v>
      </c>
      <c r="F8">
        <v>590000</v>
      </c>
      <c r="G8">
        <v>54000</v>
      </c>
    </row>
    <row r="9" spans="1:7" x14ac:dyDescent="0.2">
      <c r="A9" t="s">
        <v>492</v>
      </c>
      <c r="B9" t="s">
        <v>55</v>
      </c>
      <c r="C9" t="s">
        <v>56</v>
      </c>
      <c r="D9">
        <v>4</v>
      </c>
      <c r="E9">
        <v>40</v>
      </c>
      <c r="F9">
        <v>1100</v>
      </c>
      <c r="G9">
        <v>250</v>
      </c>
    </row>
    <row r="10" spans="1:7" x14ac:dyDescent="0.2">
      <c r="A10" t="s">
        <v>493</v>
      </c>
      <c r="B10" t="s">
        <v>428</v>
      </c>
      <c r="C10" t="s">
        <v>56</v>
      </c>
      <c r="D10">
        <v>0.13</v>
      </c>
      <c r="E10">
        <v>1.1000000000000001</v>
      </c>
      <c r="F10">
        <v>30</v>
      </c>
      <c r="G10">
        <v>3.5</v>
      </c>
    </row>
    <row r="11" spans="1:7" x14ac:dyDescent="0.2">
      <c r="A11" t="s">
        <v>494</v>
      </c>
      <c r="B11" t="s">
        <v>223</v>
      </c>
      <c r="C11" t="s">
        <v>87</v>
      </c>
      <c r="D11">
        <v>350000</v>
      </c>
      <c r="E11">
        <v>110000</v>
      </c>
      <c r="F11">
        <v>2900000</v>
      </c>
      <c r="G11">
        <v>130000</v>
      </c>
    </row>
    <row r="12" spans="1:7" x14ac:dyDescent="0.2">
      <c r="A12" t="s">
        <v>495</v>
      </c>
      <c r="B12" t="s">
        <v>204</v>
      </c>
      <c r="C12" t="s">
        <v>205</v>
      </c>
      <c r="D12">
        <v>1.9</v>
      </c>
      <c r="E12">
        <v>15</v>
      </c>
      <c r="F12">
        <v>420</v>
      </c>
      <c r="G12">
        <v>6300</v>
      </c>
    </row>
    <row r="13" spans="1:7" x14ac:dyDescent="0.2">
      <c r="A13" t="s">
        <v>496</v>
      </c>
      <c r="B13" t="s">
        <v>207</v>
      </c>
      <c r="C13" t="s">
        <v>208</v>
      </c>
      <c r="D13">
        <v>220000</v>
      </c>
      <c r="E13">
        <v>69000</v>
      </c>
      <c r="F13">
        <v>1900000</v>
      </c>
      <c r="G13">
        <v>26893604.479811374</v>
      </c>
    </row>
    <row r="14" spans="1:7" x14ac:dyDescent="0.2">
      <c r="A14" t="s">
        <v>497</v>
      </c>
      <c r="B14" t="s">
        <v>231</v>
      </c>
      <c r="C14" t="s">
        <v>56</v>
      </c>
      <c r="D14">
        <v>21</v>
      </c>
      <c r="E14">
        <v>170</v>
      </c>
      <c r="F14">
        <v>4800</v>
      </c>
      <c r="G14">
        <v>280</v>
      </c>
    </row>
    <row r="15" spans="1:7" x14ac:dyDescent="0.2">
      <c r="A15" t="s">
        <v>498</v>
      </c>
      <c r="B15" t="s">
        <v>0</v>
      </c>
      <c r="C15" t="s">
        <v>56</v>
      </c>
      <c r="D15">
        <v>37</v>
      </c>
      <c r="E15">
        <v>380</v>
      </c>
      <c r="F15">
        <v>11000</v>
      </c>
      <c r="G15">
        <v>1800</v>
      </c>
    </row>
    <row r="16" spans="1:7" x14ac:dyDescent="0.2">
      <c r="A16" t="s">
        <v>499</v>
      </c>
      <c r="B16" t="s">
        <v>429</v>
      </c>
      <c r="C16" t="s">
        <v>205</v>
      </c>
      <c r="D16">
        <v>0.01</v>
      </c>
      <c r="E16">
        <v>8.2000000000000003E-2</v>
      </c>
      <c r="F16">
        <v>2.2999999999999998</v>
      </c>
      <c r="G16">
        <v>18</v>
      </c>
    </row>
    <row r="17" spans="1:7" x14ac:dyDescent="0.2">
      <c r="A17" t="s">
        <v>500</v>
      </c>
      <c r="B17" t="s">
        <v>234</v>
      </c>
      <c r="C17" t="s">
        <v>205</v>
      </c>
      <c r="D17">
        <v>2.1</v>
      </c>
      <c r="E17">
        <v>17</v>
      </c>
      <c r="F17">
        <v>490</v>
      </c>
      <c r="G17" t="s">
        <v>488</v>
      </c>
    </row>
    <row r="18" spans="1:7" x14ac:dyDescent="0.2">
      <c r="A18" t="s">
        <v>501</v>
      </c>
      <c r="B18" t="s">
        <v>238</v>
      </c>
      <c r="C18" t="s">
        <v>205</v>
      </c>
      <c r="D18">
        <v>21</v>
      </c>
      <c r="E18">
        <v>170</v>
      </c>
      <c r="F18">
        <v>4900</v>
      </c>
      <c r="G18" t="s">
        <v>488</v>
      </c>
    </row>
    <row r="19" spans="1:7" x14ac:dyDescent="0.2">
      <c r="A19" t="s">
        <v>502</v>
      </c>
      <c r="B19" t="s">
        <v>242</v>
      </c>
      <c r="C19" t="s">
        <v>205</v>
      </c>
      <c r="D19">
        <v>210</v>
      </c>
      <c r="E19">
        <v>1700</v>
      </c>
      <c r="F19">
        <v>49000</v>
      </c>
      <c r="G19" t="s">
        <v>488</v>
      </c>
    </row>
    <row r="20" spans="1:7" x14ac:dyDescent="0.2">
      <c r="A20" t="s">
        <v>503</v>
      </c>
      <c r="B20" t="s">
        <v>430</v>
      </c>
      <c r="C20" t="s">
        <v>205</v>
      </c>
      <c r="D20">
        <v>6700</v>
      </c>
      <c r="E20">
        <v>170000</v>
      </c>
      <c r="F20">
        <v>4700000</v>
      </c>
      <c r="G20">
        <v>9412761567933980</v>
      </c>
    </row>
    <row r="21" spans="1:7" x14ac:dyDescent="0.2">
      <c r="A21" t="s">
        <v>504</v>
      </c>
      <c r="B21" t="s">
        <v>431</v>
      </c>
      <c r="C21" t="s">
        <v>205</v>
      </c>
      <c r="D21">
        <v>160</v>
      </c>
      <c r="E21">
        <v>1300</v>
      </c>
      <c r="F21">
        <v>37000</v>
      </c>
      <c r="G21" t="s">
        <v>488</v>
      </c>
    </row>
    <row r="22" spans="1:7" x14ac:dyDescent="0.2">
      <c r="A22" t="s">
        <v>505</v>
      </c>
      <c r="B22" t="s">
        <v>72</v>
      </c>
      <c r="C22" t="s">
        <v>56</v>
      </c>
      <c r="D22">
        <v>15</v>
      </c>
      <c r="E22">
        <v>230</v>
      </c>
      <c r="F22">
        <v>6300</v>
      </c>
      <c r="G22">
        <v>450</v>
      </c>
    </row>
    <row r="23" spans="1:7" x14ac:dyDescent="0.2">
      <c r="A23" t="s">
        <v>506</v>
      </c>
      <c r="B23" t="s">
        <v>82</v>
      </c>
      <c r="C23" t="s">
        <v>56</v>
      </c>
      <c r="D23">
        <v>260</v>
      </c>
      <c r="E23">
        <v>2700</v>
      </c>
      <c r="F23">
        <v>74000</v>
      </c>
      <c r="G23">
        <v>14000</v>
      </c>
    </row>
    <row r="24" spans="1:7" x14ac:dyDescent="0.2">
      <c r="A24" t="s">
        <v>507</v>
      </c>
      <c r="B24" t="s">
        <v>86</v>
      </c>
      <c r="C24" t="s">
        <v>87</v>
      </c>
      <c r="D24">
        <v>750</v>
      </c>
      <c r="E24">
        <v>370</v>
      </c>
      <c r="F24">
        <v>10000</v>
      </c>
      <c r="G24">
        <v>1200</v>
      </c>
    </row>
    <row r="25" spans="1:7" x14ac:dyDescent="0.2">
      <c r="A25" t="s">
        <v>508</v>
      </c>
      <c r="B25" t="s">
        <v>209</v>
      </c>
      <c r="C25" t="s">
        <v>205</v>
      </c>
      <c r="D25">
        <v>9000</v>
      </c>
      <c r="E25">
        <v>220000</v>
      </c>
      <c r="F25">
        <v>6200000</v>
      </c>
      <c r="G25">
        <v>8557055970849073</v>
      </c>
    </row>
    <row r="26" spans="1:7" x14ac:dyDescent="0.2">
      <c r="A26" t="s">
        <v>509</v>
      </c>
      <c r="B26" t="s">
        <v>97</v>
      </c>
      <c r="C26" t="s">
        <v>56</v>
      </c>
      <c r="D26">
        <v>34</v>
      </c>
      <c r="E26">
        <v>320</v>
      </c>
      <c r="F26">
        <v>8900</v>
      </c>
      <c r="G26">
        <v>1800</v>
      </c>
    </row>
    <row r="27" spans="1:7" x14ac:dyDescent="0.2">
      <c r="A27" t="s">
        <v>510</v>
      </c>
      <c r="B27" t="s">
        <v>101</v>
      </c>
      <c r="C27" t="s">
        <v>87</v>
      </c>
      <c r="D27">
        <v>8700</v>
      </c>
      <c r="E27">
        <v>4700</v>
      </c>
      <c r="F27">
        <v>130000</v>
      </c>
      <c r="G27">
        <v>10000</v>
      </c>
    </row>
    <row r="28" spans="1:7" x14ac:dyDescent="0.2">
      <c r="A28" t="s">
        <v>511</v>
      </c>
      <c r="B28" t="s">
        <v>432</v>
      </c>
      <c r="C28" t="s">
        <v>56</v>
      </c>
      <c r="D28">
        <v>17</v>
      </c>
      <c r="E28">
        <v>210</v>
      </c>
      <c r="F28">
        <v>5800</v>
      </c>
      <c r="G28">
        <v>600</v>
      </c>
    </row>
    <row r="29" spans="1:7" x14ac:dyDescent="0.2">
      <c r="A29" t="s">
        <v>512</v>
      </c>
      <c r="B29" t="s">
        <v>433</v>
      </c>
      <c r="C29" t="s">
        <v>87</v>
      </c>
      <c r="D29">
        <v>2800000</v>
      </c>
      <c r="E29">
        <v>2800000</v>
      </c>
      <c r="F29">
        <v>77651680.234680817</v>
      </c>
      <c r="G29">
        <v>2400000</v>
      </c>
    </row>
    <row r="30" spans="1:7" x14ac:dyDescent="0.2">
      <c r="A30" t="s">
        <v>513</v>
      </c>
      <c r="B30" t="s">
        <v>118</v>
      </c>
      <c r="C30" t="s">
        <v>56</v>
      </c>
      <c r="D30">
        <v>26</v>
      </c>
      <c r="E30">
        <v>410</v>
      </c>
      <c r="F30">
        <v>11000</v>
      </c>
      <c r="G30">
        <v>720</v>
      </c>
    </row>
    <row r="31" spans="1:7" x14ac:dyDescent="0.2">
      <c r="A31" t="s">
        <v>514</v>
      </c>
      <c r="B31" t="s">
        <v>121</v>
      </c>
      <c r="C31" t="s">
        <v>87</v>
      </c>
      <c r="D31">
        <v>25000</v>
      </c>
      <c r="E31">
        <v>25000</v>
      </c>
      <c r="F31">
        <v>700000</v>
      </c>
      <c r="G31">
        <v>22000</v>
      </c>
    </row>
    <row r="32" spans="1:7" x14ac:dyDescent="0.2">
      <c r="A32" t="s">
        <v>515</v>
      </c>
      <c r="B32" t="s">
        <v>434</v>
      </c>
      <c r="C32" t="s">
        <v>56</v>
      </c>
      <c r="D32">
        <v>7.6</v>
      </c>
      <c r="E32">
        <v>62</v>
      </c>
      <c r="F32">
        <v>1700</v>
      </c>
      <c r="G32">
        <v>170</v>
      </c>
    </row>
    <row r="33" spans="1:7" x14ac:dyDescent="0.2">
      <c r="A33" t="s">
        <v>516</v>
      </c>
      <c r="B33" t="s">
        <v>210</v>
      </c>
      <c r="C33" t="s">
        <v>208</v>
      </c>
      <c r="D33">
        <v>1700000</v>
      </c>
      <c r="E33">
        <v>530000</v>
      </c>
      <c r="F33">
        <v>14700340.111499056</v>
      </c>
      <c r="G33">
        <v>201702033.59858531</v>
      </c>
    </row>
    <row r="34" spans="1:7" x14ac:dyDescent="0.2">
      <c r="A34" t="s">
        <v>517</v>
      </c>
      <c r="B34" t="s">
        <v>435</v>
      </c>
      <c r="C34" t="s">
        <v>205</v>
      </c>
      <c r="D34">
        <v>6.3</v>
      </c>
      <c r="E34">
        <v>49</v>
      </c>
      <c r="F34">
        <v>1400</v>
      </c>
      <c r="G34">
        <v>9400</v>
      </c>
    </row>
    <row r="35" spans="1:7" x14ac:dyDescent="0.2">
      <c r="A35" t="s">
        <v>518</v>
      </c>
      <c r="B35" t="s">
        <v>8</v>
      </c>
      <c r="C35" t="s">
        <v>205</v>
      </c>
      <c r="D35">
        <v>290</v>
      </c>
      <c r="E35">
        <v>2400</v>
      </c>
      <c r="F35">
        <v>67000</v>
      </c>
      <c r="G35" t="s">
        <v>488</v>
      </c>
    </row>
    <row r="36" spans="1:7" x14ac:dyDescent="0.2">
      <c r="A36" t="s">
        <v>519</v>
      </c>
      <c r="B36" t="s">
        <v>436</v>
      </c>
      <c r="C36" t="s">
        <v>208</v>
      </c>
      <c r="D36">
        <v>47000</v>
      </c>
      <c r="E36">
        <v>14000</v>
      </c>
      <c r="F36">
        <v>390000</v>
      </c>
      <c r="G36">
        <v>5400000</v>
      </c>
    </row>
    <row r="37" spans="1:7" x14ac:dyDescent="0.2">
      <c r="A37" t="s">
        <v>520</v>
      </c>
      <c r="B37" t="s">
        <v>437</v>
      </c>
      <c r="C37" t="s">
        <v>87</v>
      </c>
      <c r="D37">
        <v>170</v>
      </c>
      <c r="E37">
        <v>110</v>
      </c>
      <c r="F37">
        <v>3000</v>
      </c>
      <c r="G37">
        <v>190</v>
      </c>
    </row>
    <row r="38" spans="1:7" x14ac:dyDescent="0.2">
      <c r="A38" t="s">
        <v>521</v>
      </c>
      <c r="B38" t="s">
        <v>438</v>
      </c>
      <c r="C38" t="s">
        <v>205</v>
      </c>
      <c r="D38">
        <v>12</v>
      </c>
      <c r="E38">
        <v>94</v>
      </c>
      <c r="F38">
        <v>2600</v>
      </c>
      <c r="G38">
        <v>43</v>
      </c>
    </row>
    <row r="39" spans="1:7" x14ac:dyDescent="0.2">
      <c r="A39" t="s">
        <v>522</v>
      </c>
      <c r="B39" t="s">
        <v>439</v>
      </c>
      <c r="C39" t="s">
        <v>56</v>
      </c>
      <c r="D39">
        <v>8.1999999999999993</v>
      </c>
      <c r="E39">
        <v>66</v>
      </c>
      <c r="F39">
        <v>1800</v>
      </c>
      <c r="G39">
        <v>180</v>
      </c>
    </row>
    <row r="40" spans="1:7" x14ac:dyDescent="0.2">
      <c r="A40" t="s">
        <v>523</v>
      </c>
      <c r="B40" t="s">
        <v>440</v>
      </c>
      <c r="C40" t="s">
        <v>205</v>
      </c>
      <c r="D40">
        <v>8.5</v>
      </c>
      <c r="E40">
        <v>66</v>
      </c>
      <c r="F40">
        <v>1800</v>
      </c>
      <c r="G40" t="s">
        <v>488</v>
      </c>
    </row>
    <row r="41" spans="1:7" x14ac:dyDescent="0.2">
      <c r="A41" t="s">
        <v>524</v>
      </c>
      <c r="B41" t="s">
        <v>249</v>
      </c>
      <c r="C41" t="s">
        <v>205</v>
      </c>
      <c r="D41">
        <v>2.1</v>
      </c>
      <c r="E41">
        <v>17</v>
      </c>
      <c r="F41">
        <v>490</v>
      </c>
      <c r="G41" t="s">
        <v>488</v>
      </c>
    </row>
    <row r="42" spans="1:7" x14ac:dyDescent="0.2">
      <c r="A42" t="s">
        <v>525</v>
      </c>
      <c r="B42" t="s">
        <v>2</v>
      </c>
      <c r="C42" t="s">
        <v>87</v>
      </c>
      <c r="D42">
        <v>36000</v>
      </c>
      <c r="E42">
        <v>20000</v>
      </c>
      <c r="F42">
        <v>560000</v>
      </c>
      <c r="G42">
        <v>38000</v>
      </c>
    </row>
    <row r="43" spans="1:7" x14ac:dyDescent="0.2">
      <c r="A43" t="s">
        <v>526</v>
      </c>
      <c r="B43" t="s">
        <v>3</v>
      </c>
      <c r="C43" t="s">
        <v>56</v>
      </c>
      <c r="D43">
        <v>64</v>
      </c>
      <c r="E43">
        <v>1300</v>
      </c>
      <c r="F43">
        <v>36000</v>
      </c>
      <c r="G43">
        <v>1500</v>
      </c>
    </row>
    <row r="44" spans="1:7" x14ac:dyDescent="0.2">
      <c r="A44" t="s">
        <v>527</v>
      </c>
      <c r="B44" t="s">
        <v>441</v>
      </c>
      <c r="C44" t="s">
        <v>205</v>
      </c>
      <c r="D44">
        <v>5.0999999999999996</v>
      </c>
      <c r="E44">
        <v>42</v>
      </c>
      <c r="F44">
        <v>1200</v>
      </c>
      <c r="G44" t="s">
        <v>488</v>
      </c>
    </row>
    <row r="45" spans="1:7" x14ac:dyDescent="0.2">
      <c r="A45" t="s">
        <v>528</v>
      </c>
      <c r="B45" t="s">
        <v>135</v>
      </c>
      <c r="C45" t="s">
        <v>56</v>
      </c>
      <c r="D45">
        <v>260</v>
      </c>
      <c r="E45">
        <v>3200</v>
      </c>
      <c r="F45">
        <v>89000</v>
      </c>
      <c r="G45">
        <v>10000</v>
      </c>
    </row>
    <row r="46" spans="1:7" x14ac:dyDescent="0.2">
      <c r="A46" t="s">
        <v>529</v>
      </c>
      <c r="B46" t="s">
        <v>140</v>
      </c>
      <c r="C46" t="s">
        <v>87</v>
      </c>
      <c r="D46">
        <v>29000</v>
      </c>
      <c r="E46">
        <v>13000</v>
      </c>
      <c r="F46">
        <v>370000</v>
      </c>
      <c r="G46">
        <v>43000</v>
      </c>
    </row>
    <row r="47" spans="1:7" x14ac:dyDescent="0.2">
      <c r="A47" t="s">
        <v>530</v>
      </c>
      <c r="B47" t="s">
        <v>5</v>
      </c>
      <c r="C47" t="s">
        <v>87</v>
      </c>
      <c r="D47">
        <v>2300</v>
      </c>
      <c r="E47">
        <v>710</v>
      </c>
      <c r="F47">
        <v>20000</v>
      </c>
      <c r="G47">
        <v>25000</v>
      </c>
    </row>
    <row r="48" spans="1:7" x14ac:dyDescent="0.2">
      <c r="A48" t="s">
        <v>531</v>
      </c>
      <c r="B48" t="s">
        <v>147</v>
      </c>
      <c r="C48" t="s">
        <v>87</v>
      </c>
      <c r="D48">
        <v>23000</v>
      </c>
      <c r="E48">
        <v>7100</v>
      </c>
      <c r="F48">
        <v>200000</v>
      </c>
      <c r="G48">
        <v>250000</v>
      </c>
    </row>
    <row r="49" spans="1:7" x14ac:dyDescent="0.2">
      <c r="A49" t="s">
        <v>532</v>
      </c>
      <c r="B49" t="s">
        <v>442</v>
      </c>
      <c r="C49" t="s">
        <v>56</v>
      </c>
      <c r="D49">
        <v>1.3</v>
      </c>
      <c r="E49">
        <v>16</v>
      </c>
      <c r="F49">
        <v>450</v>
      </c>
      <c r="G49">
        <v>51</v>
      </c>
    </row>
    <row r="50" spans="1:7" x14ac:dyDescent="0.2">
      <c r="A50" t="s">
        <v>533</v>
      </c>
      <c r="B50" t="s">
        <v>443</v>
      </c>
      <c r="C50" t="s">
        <v>56</v>
      </c>
      <c r="D50">
        <v>1600</v>
      </c>
      <c r="E50">
        <v>12000</v>
      </c>
      <c r="F50">
        <v>340000</v>
      </c>
      <c r="G50">
        <v>640000</v>
      </c>
    </row>
    <row r="51" spans="1:7" x14ac:dyDescent="0.2">
      <c r="A51" t="s">
        <v>534</v>
      </c>
      <c r="B51" t="s">
        <v>444</v>
      </c>
      <c r="C51" t="s">
        <v>208</v>
      </c>
      <c r="D51">
        <v>8200</v>
      </c>
      <c r="E51">
        <v>2700</v>
      </c>
      <c r="F51">
        <v>74000</v>
      </c>
      <c r="G51">
        <v>78000</v>
      </c>
    </row>
    <row r="52" spans="1:7" x14ac:dyDescent="0.2">
      <c r="A52" t="s">
        <v>535</v>
      </c>
      <c r="B52" t="s">
        <v>445</v>
      </c>
      <c r="C52" t="s">
        <v>205</v>
      </c>
      <c r="D52">
        <v>0.14000000000000001</v>
      </c>
      <c r="E52">
        <v>1.2</v>
      </c>
      <c r="F52">
        <v>33</v>
      </c>
      <c r="G52">
        <v>6.6</v>
      </c>
    </row>
    <row r="53" spans="1:7" x14ac:dyDescent="0.2">
      <c r="A53" t="s">
        <v>536</v>
      </c>
      <c r="B53" t="s">
        <v>446</v>
      </c>
      <c r="C53" t="s">
        <v>205</v>
      </c>
      <c r="D53">
        <v>1.5</v>
      </c>
      <c r="E53">
        <v>13</v>
      </c>
      <c r="F53">
        <v>350</v>
      </c>
      <c r="G53">
        <v>1400</v>
      </c>
    </row>
    <row r="54" spans="1:7" x14ac:dyDescent="0.2">
      <c r="A54" t="s">
        <v>537</v>
      </c>
      <c r="B54" t="s">
        <v>447</v>
      </c>
      <c r="C54" t="s">
        <v>205</v>
      </c>
      <c r="D54">
        <v>0.33</v>
      </c>
      <c r="E54">
        <v>2.7</v>
      </c>
      <c r="F54">
        <v>74</v>
      </c>
      <c r="G54">
        <v>370</v>
      </c>
    </row>
    <row r="55" spans="1:7" x14ac:dyDescent="0.2">
      <c r="A55" t="s">
        <v>538</v>
      </c>
      <c r="B55" t="s">
        <v>448</v>
      </c>
      <c r="C55" t="s">
        <v>56</v>
      </c>
      <c r="D55">
        <v>24</v>
      </c>
      <c r="E55">
        <v>210</v>
      </c>
      <c r="F55">
        <v>5900</v>
      </c>
      <c r="G55">
        <v>3400</v>
      </c>
    </row>
    <row r="56" spans="1:7" x14ac:dyDescent="0.2">
      <c r="A56" t="s">
        <v>539</v>
      </c>
      <c r="B56" t="s">
        <v>449</v>
      </c>
      <c r="C56" t="s">
        <v>205</v>
      </c>
      <c r="D56">
        <v>470</v>
      </c>
      <c r="E56">
        <v>3800</v>
      </c>
      <c r="F56">
        <v>110000</v>
      </c>
      <c r="G56">
        <v>56000</v>
      </c>
    </row>
    <row r="57" spans="1:7" x14ac:dyDescent="0.2">
      <c r="A57" t="s">
        <v>540</v>
      </c>
      <c r="B57" t="s">
        <v>450</v>
      </c>
      <c r="C57" t="s">
        <v>56</v>
      </c>
      <c r="D57">
        <v>0.73</v>
      </c>
      <c r="E57">
        <v>9</v>
      </c>
      <c r="F57">
        <v>250</v>
      </c>
      <c r="G57">
        <v>28</v>
      </c>
    </row>
    <row r="58" spans="1:7" x14ac:dyDescent="0.2">
      <c r="A58" t="s">
        <v>541</v>
      </c>
      <c r="B58" t="s">
        <v>451</v>
      </c>
      <c r="C58" t="s">
        <v>56</v>
      </c>
      <c r="D58">
        <v>16</v>
      </c>
      <c r="E58">
        <v>200</v>
      </c>
      <c r="F58">
        <v>5600</v>
      </c>
      <c r="G58">
        <v>630</v>
      </c>
    </row>
    <row r="59" spans="1:7" x14ac:dyDescent="0.2">
      <c r="A59" t="s">
        <v>542</v>
      </c>
      <c r="B59" t="s">
        <v>452</v>
      </c>
      <c r="C59" t="s">
        <v>87</v>
      </c>
      <c r="D59">
        <v>4900</v>
      </c>
      <c r="E59">
        <v>1600</v>
      </c>
      <c r="F59">
        <v>45000</v>
      </c>
      <c r="G59">
        <v>33000</v>
      </c>
    </row>
    <row r="60" spans="1:7" x14ac:dyDescent="0.2">
      <c r="A60" t="s">
        <v>543</v>
      </c>
      <c r="B60" t="s">
        <v>453</v>
      </c>
      <c r="C60" t="s">
        <v>208</v>
      </c>
      <c r="D60">
        <v>250</v>
      </c>
      <c r="E60">
        <v>80</v>
      </c>
      <c r="F60">
        <v>2200</v>
      </c>
      <c r="G60">
        <v>450</v>
      </c>
    </row>
    <row r="61" spans="1:7" x14ac:dyDescent="0.2">
      <c r="A61" t="s">
        <v>544</v>
      </c>
      <c r="B61" t="s">
        <v>6</v>
      </c>
      <c r="C61" t="s">
        <v>56</v>
      </c>
      <c r="D61">
        <v>150</v>
      </c>
      <c r="E61">
        <v>1700</v>
      </c>
      <c r="F61">
        <v>49000</v>
      </c>
      <c r="G61">
        <v>4500</v>
      </c>
    </row>
    <row r="62" spans="1:7" x14ac:dyDescent="0.2">
      <c r="A62" t="s">
        <v>545</v>
      </c>
      <c r="B62" t="s">
        <v>10</v>
      </c>
      <c r="C62" t="s">
        <v>208</v>
      </c>
      <c r="D62">
        <v>30000</v>
      </c>
      <c r="E62">
        <v>10000</v>
      </c>
      <c r="F62">
        <v>280000</v>
      </c>
      <c r="G62" t="s">
        <v>488</v>
      </c>
    </row>
    <row r="63" spans="1:7" x14ac:dyDescent="0.2">
      <c r="A63" t="s">
        <v>546</v>
      </c>
      <c r="B63" t="s">
        <v>12</v>
      </c>
      <c r="C63" t="s">
        <v>87</v>
      </c>
      <c r="D63">
        <v>47000</v>
      </c>
      <c r="E63">
        <v>14000</v>
      </c>
      <c r="F63">
        <v>390000</v>
      </c>
      <c r="G63">
        <v>26000</v>
      </c>
    </row>
    <row r="64" spans="1:7" x14ac:dyDescent="0.2">
      <c r="A64" t="s">
        <v>547</v>
      </c>
      <c r="B64" t="s">
        <v>454</v>
      </c>
      <c r="C64" t="s">
        <v>56</v>
      </c>
      <c r="D64">
        <v>64</v>
      </c>
      <c r="E64">
        <v>1600</v>
      </c>
      <c r="F64">
        <v>44000</v>
      </c>
      <c r="G64">
        <v>1300</v>
      </c>
    </row>
    <row r="65" spans="1:7" x14ac:dyDescent="0.2">
      <c r="A65" t="s">
        <v>548</v>
      </c>
      <c r="B65" t="s">
        <v>455</v>
      </c>
      <c r="C65" t="s">
        <v>56</v>
      </c>
      <c r="D65">
        <v>0.45</v>
      </c>
      <c r="E65">
        <v>4</v>
      </c>
      <c r="F65">
        <v>110</v>
      </c>
      <c r="G65">
        <v>9.5</v>
      </c>
    </row>
    <row r="66" spans="1:7" x14ac:dyDescent="0.2">
      <c r="A66" t="s">
        <v>549</v>
      </c>
      <c r="B66" t="s">
        <v>456</v>
      </c>
      <c r="C66" t="s">
        <v>56</v>
      </c>
      <c r="D66">
        <v>0.24</v>
      </c>
      <c r="E66">
        <v>2</v>
      </c>
      <c r="F66">
        <v>56</v>
      </c>
      <c r="G66">
        <v>2.2999999999999998</v>
      </c>
    </row>
    <row r="67" spans="1:7" x14ac:dyDescent="0.2">
      <c r="A67" t="s">
        <v>550</v>
      </c>
      <c r="B67" t="s">
        <v>457</v>
      </c>
      <c r="C67" t="s">
        <v>56</v>
      </c>
      <c r="D67">
        <v>0.93</v>
      </c>
      <c r="E67">
        <v>11</v>
      </c>
      <c r="F67">
        <v>320</v>
      </c>
      <c r="G67">
        <v>37</v>
      </c>
    </row>
    <row r="68" spans="1:7" x14ac:dyDescent="0.2">
      <c r="A68" t="s">
        <v>551</v>
      </c>
      <c r="B68" t="s">
        <v>458</v>
      </c>
      <c r="C68" t="s">
        <v>205</v>
      </c>
      <c r="D68">
        <v>0.36</v>
      </c>
      <c r="E68">
        <v>3</v>
      </c>
      <c r="F68">
        <v>83</v>
      </c>
      <c r="G68">
        <v>30</v>
      </c>
    </row>
    <row r="69" spans="1:7" x14ac:dyDescent="0.2">
      <c r="A69" t="s">
        <v>552</v>
      </c>
      <c r="B69" t="s">
        <v>459</v>
      </c>
      <c r="C69" t="s">
        <v>205</v>
      </c>
      <c r="D69">
        <v>2.1</v>
      </c>
      <c r="E69">
        <v>17</v>
      </c>
      <c r="F69">
        <v>470</v>
      </c>
      <c r="G69">
        <v>190</v>
      </c>
    </row>
    <row r="70" spans="1:7" x14ac:dyDescent="0.2">
      <c r="A70" t="s">
        <v>553</v>
      </c>
      <c r="B70" t="s">
        <v>460</v>
      </c>
      <c r="C70" t="s">
        <v>56</v>
      </c>
      <c r="D70">
        <v>32</v>
      </c>
      <c r="E70">
        <v>370</v>
      </c>
      <c r="F70">
        <v>10000</v>
      </c>
      <c r="G70">
        <v>980</v>
      </c>
    </row>
    <row r="71" spans="1:7" x14ac:dyDescent="0.2">
      <c r="A71" t="s">
        <v>554</v>
      </c>
      <c r="B71" t="s">
        <v>256</v>
      </c>
      <c r="C71" t="s">
        <v>205</v>
      </c>
      <c r="D71">
        <v>2.9</v>
      </c>
      <c r="E71">
        <v>24</v>
      </c>
      <c r="F71">
        <v>670</v>
      </c>
      <c r="G71" t="s">
        <v>488</v>
      </c>
    </row>
    <row r="72" spans="1:7" x14ac:dyDescent="0.2">
      <c r="A72" t="s">
        <v>555</v>
      </c>
      <c r="B72" t="s">
        <v>211</v>
      </c>
      <c r="C72" t="s">
        <v>212</v>
      </c>
      <c r="D72">
        <v>800</v>
      </c>
      <c r="E72">
        <v>800</v>
      </c>
      <c r="F72">
        <v>800</v>
      </c>
      <c r="G72" t="s">
        <v>488</v>
      </c>
    </row>
    <row r="73" spans="1:7" x14ac:dyDescent="0.2">
      <c r="A73" t="s">
        <v>556</v>
      </c>
      <c r="B73" t="s">
        <v>461</v>
      </c>
      <c r="C73" t="s">
        <v>208</v>
      </c>
      <c r="D73">
        <v>25000</v>
      </c>
      <c r="E73">
        <v>8200</v>
      </c>
      <c r="F73">
        <v>230000</v>
      </c>
      <c r="G73">
        <v>3200000</v>
      </c>
    </row>
    <row r="74" spans="1:7" x14ac:dyDescent="0.2">
      <c r="A74" t="s">
        <v>557</v>
      </c>
      <c r="B74" t="s">
        <v>462</v>
      </c>
      <c r="C74" t="s">
        <v>208</v>
      </c>
      <c r="D74">
        <v>410</v>
      </c>
      <c r="E74">
        <v>130</v>
      </c>
      <c r="F74">
        <v>3700</v>
      </c>
      <c r="G74">
        <v>7100</v>
      </c>
    </row>
    <row r="75" spans="1:7" x14ac:dyDescent="0.2">
      <c r="A75" t="s">
        <v>558</v>
      </c>
      <c r="B75" t="s">
        <v>213</v>
      </c>
      <c r="C75" t="s">
        <v>208</v>
      </c>
      <c r="D75">
        <v>350</v>
      </c>
      <c r="E75">
        <v>110</v>
      </c>
      <c r="F75">
        <v>2900</v>
      </c>
      <c r="G75">
        <v>40000</v>
      </c>
    </row>
    <row r="76" spans="1:7" x14ac:dyDescent="0.2">
      <c r="A76" t="s">
        <v>559</v>
      </c>
      <c r="B76" t="s">
        <v>164</v>
      </c>
      <c r="C76" t="s">
        <v>56</v>
      </c>
      <c r="D76">
        <v>1100</v>
      </c>
      <c r="E76">
        <v>12000</v>
      </c>
      <c r="F76">
        <v>320000</v>
      </c>
      <c r="G76">
        <v>62000</v>
      </c>
    </row>
    <row r="77" spans="1:7" x14ac:dyDescent="0.2">
      <c r="A77" t="s">
        <v>560</v>
      </c>
      <c r="B77" t="s">
        <v>7</v>
      </c>
      <c r="C77" t="s">
        <v>56</v>
      </c>
      <c r="D77">
        <v>23</v>
      </c>
      <c r="E77">
        <v>580</v>
      </c>
      <c r="F77">
        <v>16000</v>
      </c>
      <c r="G77">
        <v>500</v>
      </c>
    </row>
    <row r="78" spans="1:7" x14ac:dyDescent="0.2">
      <c r="A78" t="s">
        <v>561</v>
      </c>
      <c r="B78" t="s">
        <v>463</v>
      </c>
      <c r="C78" t="s">
        <v>205</v>
      </c>
      <c r="D78">
        <v>62000</v>
      </c>
      <c r="E78">
        <v>1600000</v>
      </c>
      <c r="F78">
        <v>43238458.813212</v>
      </c>
      <c r="G78">
        <v>4.7063807839669896E+16</v>
      </c>
    </row>
    <row r="79" spans="1:7" x14ac:dyDescent="0.2">
      <c r="A79" t="s">
        <v>562</v>
      </c>
      <c r="B79" t="s">
        <v>464</v>
      </c>
      <c r="C79" t="s">
        <v>205</v>
      </c>
      <c r="D79">
        <v>4</v>
      </c>
      <c r="E79">
        <v>34</v>
      </c>
      <c r="F79">
        <v>960</v>
      </c>
      <c r="G79">
        <v>17</v>
      </c>
    </row>
    <row r="80" spans="1:7" x14ac:dyDescent="0.2">
      <c r="A80" t="s">
        <v>563</v>
      </c>
      <c r="B80" t="s">
        <v>465</v>
      </c>
      <c r="C80" t="s">
        <v>56</v>
      </c>
      <c r="D80">
        <v>0.74</v>
      </c>
      <c r="E80">
        <v>8.4</v>
      </c>
      <c r="F80">
        <v>230</v>
      </c>
      <c r="G80">
        <v>30</v>
      </c>
    </row>
    <row r="81" spans="1:7" x14ac:dyDescent="0.2">
      <c r="A81" t="s">
        <v>564</v>
      </c>
      <c r="B81" t="s">
        <v>466</v>
      </c>
      <c r="C81" t="s">
        <v>87</v>
      </c>
      <c r="D81">
        <v>57000</v>
      </c>
      <c r="E81">
        <v>27000</v>
      </c>
      <c r="F81">
        <v>750000</v>
      </c>
      <c r="G81">
        <v>55000</v>
      </c>
    </row>
    <row r="82" spans="1:7" x14ac:dyDescent="0.2">
      <c r="A82" t="s">
        <v>565</v>
      </c>
      <c r="B82" t="s">
        <v>13</v>
      </c>
      <c r="C82" t="s">
        <v>87</v>
      </c>
      <c r="D82">
        <v>23000</v>
      </c>
      <c r="E82">
        <v>7500</v>
      </c>
      <c r="F82">
        <v>210000</v>
      </c>
      <c r="G82">
        <v>6300</v>
      </c>
    </row>
    <row r="83" spans="1:7" x14ac:dyDescent="0.2">
      <c r="A83" t="s">
        <v>566</v>
      </c>
      <c r="B83" t="s">
        <v>214</v>
      </c>
      <c r="C83" t="s">
        <v>208</v>
      </c>
      <c r="D83">
        <v>5800</v>
      </c>
      <c r="E83">
        <v>1800</v>
      </c>
      <c r="F83">
        <v>49000</v>
      </c>
      <c r="G83">
        <v>1100000</v>
      </c>
    </row>
    <row r="84" spans="1:7" x14ac:dyDescent="0.2">
      <c r="A84" t="s">
        <v>567</v>
      </c>
      <c r="B84" t="s">
        <v>260</v>
      </c>
      <c r="C84" t="s">
        <v>87</v>
      </c>
      <c r="D84">
        <v>130000</v>
      </c>
      <c r="E84">
        <v>56000</v>
      </c>
      <c r="F84">
        <v>1600000</v>
      </c>
      <c r="G84">
        <v>170000</v>
      </c>
    </row>
    <row r="85" spans="1:7" x14ac:dyDescent="0.2">
      <c r="A85" t="s">
        <v>568</v>
      </c>
      <c r="B85" t="s">
        <v>467</v>
      </c>
      <c r="C85" t="s">
        <v>56</v>
      </c>
      <c r="D85">
        <v>1.5999999999999999E-5</v>
      </c>
      <c r="E85">
        <v>1.7000000000000001E-4</v>
      </c>
      <c r="F85">
        <v>4.7999999999999996E-3</v>
      </c>
      <c r="G85">
        <v>4.4999999999999999E-4</v>
      </c>
    </row>
    <row r="86" spans="1:7" x14ac:dyDescent="0.2">
      <c r="A86" t="s">
        <v>569</v>
      </c>
      <c r="B86" t="s">
        <v>9</v>
      </c>
      <c r="C86" t="s">
        <v>56</v>
      </c>
      <c r="D86">
        <v>1000</v>
      </c>
      <c r="E86">
        <v>10000</v>
      </c>
      <c r="F86">
        <v>280000</v>
      </c>
      <c r="G86">
        <v>34000</v>
      </c>
    </row>
    <row r="87" spans="1:7" x14ac:dyDescent="0.2">
      <c r="A87" t="s">
        <v>570</v>
      </c>
      <c r="B87" t="s">
        <v>11</v>
      </c>
      <c r="C87" t="s">
        <v>87</v>
      </c>
      <c r="D87">
        <v>88000</v>
      </c>
      <c r="E87">
        <v>28000</v>
      </c>
      <c r="F87">
        <v>770000</v>
      </c>
      <c r="G87">
        <v>220000</v>
      </c>
    </row>
    <row r="88" spans="1:7" x14ac:dyDescent="0.2">
      <c r="A88" t="s">
        <v>571</v>
      </c>
      <c r="B88" t="s">
        <v>468</v>
      </c>
      <c r="C88" t="s">
        <v>205</v>
      </c>
      <c r="D88">
        <v>2.1</v>
      </c>
      <c r="E88">
        <v>17</v>
      </c>
      <c r="F88">
        <v>470</v>
      </c>
      <c r="G88">
        <v>77</v>
      </c>
    </row>
    <row r="89" spans="1:7" x14ac:dyDescent="0.2">
      <c r="A89" t="s">
        <v>572</v>
      </c>
      <c r="B89" t="s">
        <v>469</v>
      </c>
      <c r="C89" t="s">
        <v>87</v>
      </c>
      <c r="D89">
        <v>6800000</v>
      </c>
      <c r="E89">
        <v>4700000</v>
      </c>
      <c r="F89">
        <v>130156054.66779654</v>
      </c>
      <c r="G89">
        <v>6800000</v>
      </c>
    </row>
    <row r="90" spans="1:7" x14ac:dyDescent="0.2">
      <c r="A90" t="s">
        <v>573</v>
      </c>
      <c r="B90" t="s">
        <v>176</v>
      </c>
      <c r="C90" t="s">
        <v>87</v>
      </c>
      <c r="D90">
        <v>870000</v>
      </c>
      <c r="E90">
        <v>470000</v>
      </c>
      <c r="F90">
        <v>13052750.164763981</v>
      </c>
      <c r="G90">
        <v>1100000</v>
      </c>
    </row>
    <row r="91" spans="1:7" x14ac:dyDescent="0.2">
      <c r="A91" t="s">
        <v>574</v>
      </c>
      <c r="B91" t="s">
        <v>180</v>
      </c>
      <c r="C91" t="s">
        <v>56</v>
      </c>
      <c r="D91">
        <v>26</v>
      </c>
      <c r="E91">
        <v>320</v>
      </c>
      <c r="F91">
        <v>8900</v>
      </c>
      <c r="G91">
        <v>1000</v>
      </c>
    </row>
    <row r="92" spans="1:7" x14ac:dyDescent="0.2">
      <c r="A92" t="s">
        <v>575</v>
      </c>
      <c r="B92" t="s">
        <v>470</v>
      </c>
      <c r="C92" t="s">
        <v>185</v>
      </c>
      <c r="D92">
        <v>51</v>
      </c>
      <c r="E92">
        <v>130</v>
      </c>
      <c r="F92">
        <v>3700</v>
      </c>
      <c r="G92">
        <v>430</v>
      </c>
    </row>
    <row r="93" spans="1:7" x14ac:dyDescent="0.2">
      <c r="A93" t="s">
        <v>576</v>
      </c>
      <c r="B93" t="s">
        <v>188</v>
      </c>
      <c r="C93" t="s">
        <v>87</v>
      </c>
      <c r="D93">
        <v>130000</v>
      </c>
      <c r="E93">
        <v>69000</v>
      </c>
      <c r="F93">
        <v>1900000</v>
      </c>
      <c r="G93">
        <v>160000</v>
      </c>
    </row>
    <row r="94" spans="1:7" x14ac:dyDescent="0.2">
      <c r="A94" t="s">
        <v>577</v>
      </c>
      <c r="B94" t="s">
        <v>471</v>
      </c>
      <c r="C94" t="s">
        <v>205</v>
      </c>
      <c r="D94">
        <v>210</v>
      </c>
      <c r="E94">
        <v>1700</v>
      </c>
      <c r="F94">
        <v>47000</v>
      </c>
      <c r="G94">
        <v>11000</v>
      </c>
    </row>
    <row r="95" spans="1:7" x14ac:dyDescent="0.2">
      <c r="A95" t="s">
        <v>578</v>
      </c>
      <c r="B95" t="s">
        <v>191</v>
      </c>
      <c r="C95" t="s">
        <v>87</v>
      </c>
      <c r="D95">
        <v>6900</v>
      </c>
      <c r="E95">
        <v>2900</v>
      </c>
      <c r="F95">
        <v>81000</v>
      </c>
      <c r="G95">
        <v>5500</v>
      </c>
    </row>
    <row r="96" spans="1:7" x14ac:dyDescent="0.2">
      <c r="A96" t="s">
        <v>579</v>
      </c>
      <c r="B96" t="s">
        <v>1</v>
      </c>
      <c r="C96" t="s">
        <v>87</v>
      </c>
      <c r="D96">
        <v>6900</v>
      </c>
      <c r="E96">
        <v>2900</v>
      </c>
      <c r="F96">
        <v>81000</v>
      </c>
      <c r="G96">
        <v>9200</v>
      </c>
    </row>
    <row r="97" spans="1:7" x14ac:dyDescent="0.2">
      <c r="A97" t="s">
        <v>580</v>
      </c>
      <c r="B97" t="s">
        <v>196</v>
      </c>
      <c r="C97" t="s">
        <v>56</v>
      </c>
      <c r="D97">
        <v>4.4000000000000004</v>
      </c>
      <c r="E97">
        <v>34</v>
      </c>
      <c r="F97">
        <v>950</v>
      </c>
      <c r="G97">
        <v>1300</v>
      </c>
    </row>
    <row r="98" spans="1:7" x14ac:dyDescent="0.2">
      <c r="A98" t="s">
        <v>581</v>
      </c>
      <c r="B98" t="s">
        <v>200</v>
      </c>
      <c r="C98" t="s">
        <v>87</v>
      </c>
      <c r="D98">
        <v>25000</v>
      </c>
      <c r="E98">
        <v>20000</v>
      </c>
      <c r="F98">
        <v>560000</v>
      </c>
      <c r="G98">
        <v>23000</v>
      </c>
    </row>
    <row r="99" spans="1:7" x14ac:dyDescent="0.2">
      <c r="A99">
        <v>0</v>
      </c>
      <c r="B99">
        <v>0</v>
      </c>
      <c r="C99" t="s">
        <v>582</v>
      </c>
    </row>
    <row r="100" spans="1:7" x14ac:dyDescent="0.2">
      <c r="A100">
        <v>0</v>
      </c>
      <c r="B100">
        <v>0</v>
      </c>
      <c r="C100" t="s">
        <v>582</v>
      </c>
    </row>
    <row r="101" spans="1:7" x14ac:dyDescent="0.2">
      <c r="A101">
        <v>0</v>
      </c>
      <c r="B101">
        <v>0</v>
      </c>
      <c r="C101" t="s">
        <v>582</v>
      </c>
    </row>
    <row r="102" spans="1:7" x14ac:dyDescent="0.2">
      <c r="A102">
        <v>0</v>
      </c>
      <c r="B102">
        <v>0</v>
      </c>
      <c r="C102" t="s">
        <v>582</v>
      </c>
    </row>
    <row r="103" spans="1:7" x14ac:dyDescent="0.2">
      <c r="A103">
        <v>0</v>
      </c>
      <c r="B103">
        <v>0</v>
      </c>
      <c r="C103" t="s">
        <v>582</v>
      </c>
    </row>
    <row r="104" spans="1:7" x14ac:dyDescent="0.2">
      <c r="A104">
        <v>0</v>
      </c>
      <c r="B104">
        <v>0</v>
      </c>
      <c r="C104" t="s">
        <v>582</v>
      </c>
    </row>
    <row r="105" spans="1:7" x14ac:dyDescent="0.2">
      <c r="A105">
        <v>0</v>
      </c>
      <c r="B105">
        <v>0</v>
      </c>
      <c r="C105" t="s">
        <v>582</v>
      </c>
    </row>
    <row r="106" spans="1:7" x14ac:dyDescent="0.2">
      <c r="A106">
        <v>0</v>
      </c>
      <c r="B106">
        <v>0</v>
      </c>
      <c r="C106" t="s">
        <v>582</v>
      </c>
    </row>
    <row r="107" spans="1:7" x14ac:dyDescent="0.2">
      <c r="A107">
        <v>0</v>
      </c>
      <c r="B107">
        <v>0</v>
      </c>
      <c r="C107" t="s">
        <v>582</v>
      </c>
    </row>
    <row r="108" spans="1:7" x14ac:dyDescent="0.2">
      <c r="A108">
        <v>0</v>
      </c>
      <c r="B108">
        <v>0</v>
      </c>
      <c r="C108" t="s">
        <v>582</v>
      </c>
    </row>
    <row r="109" spans="1:7" x14ac:dyDescent="0.2">
      <c r="A109">
        <v>0</v>
      </c>
      <c r="B109">
        <v>0</v>
      </c>
      <c r="C109" t="s">
        <v>582</v>
      </c>
    </row>
    <row r="110" spans="1:7" x14ac:dyDescent="0.2">
      <c r="A110">
        <v>0</v>
      </c>
      <c r="B110">
        <v>0</v>
      </c>
      <c r="C110" t="s">
        <v>582</v>
      </c>
    </row>
    <row r="111" spans="1:7" x14ac:dyDescent="0.2">
      <c r="A111">
        <v>0</v>
      </c>
      <c r="B111">
        <v>0</v>
      </c>
      <c r="C111" t="s">
        <v>582</v>
      </c>
    </row>
    <row r="112" spans="1:7" x14ac:dyDescent="0.2">
      <c r="A112">
        <v>0</v>
      </c>
      <c r="B112">
        <v>0</v>
      </c>
      <c r="C112" t="s">
        <v>582</v>
      </c>
    </row>
    <row r="113" spans="1:3" x14ac:dyDescent="0.2">
      <c r="A113">
        <v>0</v>
      </c>
      <c r="B113">
        <v>0</v>
      </c>
      <c r="C113" t="s">
        <v>582</v>
      </c>
    </row>
    <row r="114" spans="1:3" x14ac:dyDescent="0.2">
      <c r="A114">
        <v>0</v>
      </c>
      <c r="B114">
        <v>0</v>
      </c>
      <c r="C114" t="s">
        <v>582</v>
      </c>
    </row>
    <row r="115" spans="1:3" x14ac:dyDescent="0.2">
      <c r="A115">
        <v>0</v>
      </c>
      <c r="B115">
        <v>0</v>
      </c>
      <c r="C115" t="s">
        <v>582</v>
      </c>
    </row>
    <row r="116" spans="1:3" x14ac:dyDescent="0.2">
      <c r="A116">
        <v>0</v>
      </c>
      <c r="B116">
        <v>0</v>
      </c>
      <c r="C116" t="s">
        <v>582</v>
      </c>
    </row>
    <row r="117" spans="1:3" x14ac:dyDescent="0.2">
      <c r="A117">
        <v>0</v>
      </c>
      <c r="B117">
        <v>0</v>
      </c>
      <c r="C117" t="s">
        <v>582</v>
      </c>
    </row>
    <row r="118" spans="1:3" x14ac:dyDescent="0.2">
      <c r="A118">
        <v>0</v>
      </c>
      <c r="B118">
        <v>0</v>
      </c>
      <c r="C118" t="s">
        <v>582</v>
      </c>
    </row>
    <row r="119" spans="1:3" x14ac:dyDescent="0.2">
      <c r="A119">
        <v>0</v>
      </c>
      <c r="B119">
        <v>0</v>
      </c>
      <c r="C119" t="s">
        <v>582</v>
      </c>
    </row>
    <row r="120" spans="1:3" x14ac:dyDescent="0.2">
      <c r="A120">
        <v>0</v>
      </c>
      <c r="B120">
        <v>0</v>
      </c>
      <c r="C120" t="s">
        <v>582</v>
      </c>
    </row>
    <row r="121" spans="1:3" x14ac:dyDescent="0.2">
      <c r="A121">
        <v>0</v>
      </c>
      <c r="B121">
        <v>0</v>
      </c>
      <c r="C121" t="s">
        <v>582</v>
      </c>
    </row>
    <row r="122" spans="1:3" x14ac:dyDescent="0.2">
      <c r="A122">
        <v>0</v>
      </c>
      <c r="B122">
        <v>0</v>
      </c>
      <c r="C122" t="s">
        <v>582</v>
      </c>
    </row>
    <row r="123" spans="1:3" x14ac:dyDescent="0.2">
      <c r="A123">
        <v>0</v>
      </c>
      <c r="B123">
        <v>0</v>
      </c>
      <c r="C123" t="s">
        <v>582</v>
      </c>
    </row>
    <row r="124" spans="1:3" x14ac:dyDescent="0.2">
      <c r="A124">
        <v>0</v>
      </c>
      <c r="B124">
        <v>0</v>
      </c>
      <c r="C124" t="s">
        <v>582</v>
      </c>
    </row>
    <row r="125" spans="1:3" x14ac:dyDescent="0.2">
      <c r="A125">
        <v>0</v>
      </c>
      <c r="B125">
        <v>0</v>
      </c>
      <c r="C125" t="s">
        <v>582</v>
      </c>
    </row>
    <row r="126" spans="1:3" x14ac:dyDescent="0.2">
      <c r="A126">
        <v>0</v>
      </c>
      <c r="B126">
        <v>0</v>
      </c>
      <c r="C126" t="s">
        <v>582</v>
      </c>
    </row>
  </sheetData>
  <pageMargins left="0.7" right="0.7" top="0.75" bottom="0.75" header="0.3" footer="0.3"/>
</worksheet>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Notes</vt:lpstr>
      <vt:lpstr>A4-1. Soil_DEQ</vt:lpstr>
      <vt:lpstr>A4-2. GW_DEQ</vt:lpstr>
      <vt:lpstr>A4-3. Air_DEQ</vt:lpstr>
      <vt:lpstr>A4-4. Soil_DEQ_Sum</vt:lpstr>
      <vt:lpstr>A4-5. GW_DEQ_Sum</vt:lpstr>
      <vt:lpstr>A4-6. Air_DEQ_Sum</vt:lpstr>
      <vt:lpstr>RBC Lkup</vt:lpstr>
      <vt:lpstr>RBDM_Low</vt:lpstr>
      <vt:lpstr>RBDM_Cancer</vt:lpstr>
      <vt:lpstr>RBDM_NonCancer</vt:lpstr>
      <vt:lpstr>VI_Chronic</vt:lpstr>
      <vt:lpstr>Soil_EVREN</vt:lpstr>
      <vt:lpstr>GW_EVREN</vt:lpstr>
      <vt:lpstr>Air_EVREN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CHURCH Brian</dc:creator>
  <cp:lastModifiedBy>CHURCH Brian</cp:lastModifiedBy>
  <dcterms:created xsi:type="dcterms:W3CDTF">2025-08-13T19:43:03Z</dcterms:created>
  <dcterms:modified xsi:type="dcterms:W3CDTF">2026-04-06T16:54:32Z</dcterms:modified>
</cp:coreProperties>
</file>