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maulfosteralongi.sharepoint.com/sites/TheSource/Project Folders/M2305.01 JB Wood Recyclers/005_Permit Mod/Draft Docs/2025.11.25 - Rev CAO Submittals/A - Rev Final AQ520/"/>
    </mc:Choice>
  </mc:AlternateContent>
  <xr:revisionPtr revIDLastSave="91" documentId="8_{5E420110-DE13-4CB6-9812-0AB5D132AD4B}" xr6:coauthVersionLast="47" xr6:coauthVersionMax="47" xr10:uidLastSave="{90C82085-76B7-499D-9FE0-EC3BC974DE10}"/>
  <bookViews>
    <workbookView xWindow="-120" yWindow="-120" windowWidth="29040" windowHeight="15720" tabRatio="853" activeTab="1" xr2:uid="{00000000-000D-0000-FFFF-FFFF00000000}"/>
  </bookViews>
  <sheets>
    <sheet name="1. Facility Information" sheetId="1" r:id="rId1"/>
    <sheet name="2. TEUs &amp; Activities - EF" sheetId="18" r:id="rId2"/>
    <sheet name="3. Pollutant Emissions - EF" sheetId="19" r:id="rId3"/>
    <sheet name="4. TEUs &amp; Activities- MB" sheetId="20" r:id="rId4"/>
    <sheet name="5. Pollutant Emissions - MB" sheetId="21" r:id="rId5"/>
    <sheet name="DEQ Pollutant List" sheetId="17" r:id="rId6"/>
    <sheet name="RevHistory" sheetId="13" state="hidden" r:id="rId7"/>
  </sheets>
  <definedNames>
    <definedName name="_xlnm._FilterDatabase" localSheetId="1" hidden="1">'2. TEUs &amp; Activities - EF'!$A$8:$N$8</definedName>
    <definedName name="_xlnm._FilterDatabase" localSheetId="2" hidden="1">'3. Pollutant Emissions - EF'!$A$8:$T$8</definedName>
    <definedName name="_xlnm._FilterDatabase" localSheetId="3" hidden="1">'4. TEUs &amp; Activities- MB'!$A$8:$W$8</definedName>
    <definedName name="_xlnm._FilterDatabase" localSheetId="4" hidden="1">'5. Pollutant Emissions - MB'!$A$7:$N$7</definedName>
    <definedName name="_xlnm._FilterDatabase" localSheetId="5" hidden="1">'DEQ Pollutant List'!$A$6:$C$611</definedName>
    <definedName name="_Order1" hidden="1">255</definedName>
    <definedName name="_Order2" hidden="1">255</definedName>
    <definedName name="HAPs">#REF!</definedName>
    <definedName name="_xlnm.Print_Area" localSheetId="1">'2. TEUs &amp; Activities - EF'!$A$1:$N$20</definedName>
    <definedName name="_xlnm.Print_Area" localSheetId="2">'3. Pollutant Emissions - EF'!$A$1:$N$270</definedName>
    <definedName name="_xlnm.Print_Titles" localSheetId="2">'3. Pollutant Emissions - EF'!$1:$8</definedName>
    <definedName name="wrn.Confidential." localSheetId="5"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5"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21" l="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A4" i="21"/>
  <c r="A3" i="21"/>
  <c r="A2" i="21"/>
  <c r="A4" i="20"/>
  <c r="A3" i="20"/>
  <c r="A2" i="20"/>
  <c r="A4" i="19"/>
  <c r="A3" i="19"/>
  <c r="A2" i="19"/>
  <c r="A3" i="18"/>
  <c r="A2" i="18"/>
  <c r="A4" i="18"/>
  <c r="A1" i="17"/>
  <c r="A1" i="21" l="1"/>
  <c r="A1" i="20"/>
  <c r="A1" i="19"/>
  <c r="A1" i="18"/>
  <c r="E97" i="21" l="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75" i="21"/>
  <c r="E276" i="21"/>
  <c r="E277" i="21"/>
  <c r="E278" i="21"/>
  <c r="E279" i="21"/>
  <c r="E280" i="21"/>
  <c r="E281" i="21"/>
  <c r="E282" i="21"/>
  <c r="E283" i="21"/>
  <c r="E284" i="21"/>
  <c r="E285" i="21"/>
  <c r="E286" i="21"/>
  <c r="E287" i="21"/>
  <c r="E288" i="21"/>
  <c r="E289" i="21"/>
  <c r="E290" i="21"/>
  <c r="E291" i="21"/>
  <c r="E292" i="21"/>
  <c r="E293" i="21"/>
  <c r="E294" i="21"/>
  <c r="E295" i="21"/>
  <c r="E296" i="21"/>
  <c r="E297" i="21"/>
  <c r="E298" i="21"/>
  <c r="E299" i="21"/>
  <c r="E300" i="21"/>
  <c r="E301" i="21"/>
  <c r="E302" i="21"/>
  <c r="E303" i="21"/>
  <c r="E304" i="21"/>
  <c r="E305" i="21"/>
  <c r="E306" i="21"/>
  <c r="E307" i="21"/>
  <c r="E308" i="21"/>
  <c r="E309" i="21"/>
  <c r="E310" i="21"/>
  <c r="E311" i="21"/>
  <c r="E312" i="21"/>
  <c r="E313" i="21"/>
  <c r="E314" i="21"/>
  <c r="E315" i="21"/>
  <c r="E316" i="21"/>
  <c r="E317" i="21"/>
  <c r="E318" i="21"/>
  <c r="E319" i="21"/>
  <c r="E320" i="21"/>
  <c r="E321" i="21"/>
  <c r="E322" i="21"/>
  <c r="E323" i="21"/>
  <c r="E324" i="21"/>
  <c r="E325" i="21"/>
  <c r="E326" i="21"/>
  <c r="E327" i="21"/>
  <c r="E328" i="21"/>
  <c r="E329" i="21"/>
  <c r="E330" i="21"/>
  <c r="E331" i="21"/>
  <c r="E332" i="21"/>
  <c r="E333" i="21"/>
  <c r="E334" i="21"/>
  <c r="E335" i="21"/>
  <c r="E336" i="21"/>
  <c r="E337" i="21"/>
  <c r="E338" i="21"/>
  <c r="E339" i="21"/>
  <c r="E340" i="21"/>
  <c r="E341" i="21"/>
  <c r="E342" i="21"/>
  <c r="E343" i="21"/>
  <c r="E344" i="21"/>
  <c r="E345" i="21"/>
  <c r="E346" i="21"/>
  <c r="E347" i="21"/>
  <c r="E348" i="21"/>
  <c r="E349" i="21"/>
  <c r="E350" i="21"/>
  <c r="E351" i="21"/>
  <c r="E352" i="21"/>
  <c r="E353" i="21"/>
  <c r="E354" i="21"/>
  <c r="E355" i="21"/>
  <c r="E356" i="21"/>
  <c r="E357" i="21"/>
  <c r="E358" i="21"/>
  <c r="E359" i="21"/>
  <c r="E360" i="21"/>
  <c r="E361" i="21"/>
  <c r="E362" i="21"/>
  <c r="E363" i="21"/>
  <c r="E364" i="21"/>
  <c r="E365" i="21"/>
  <c r="E366" i="21"/>
  <c r="E367" i="21"/>
  <c r="E368" i="21"/>
  <c r="E369" i="21"/>
  <c r="E370" i="21"/>
  <c r="E371" i="21"/>
  <c r="E372" i="21"/>
  <c r="E373" i="21"/>
  <c r="E374" i="21"/>
  <c r="E375" i="21"/>
  <c r="E376" i="21"/>
  <c r="E377" i="21"/>
  <c r="E378" i="21"/>
  <c r="E379" i="21"/>
  <c r="E380" i="21"/>
  <c r="E381" i="21"/>
  <c r="E382" i="21"/>
  <c r="E383" i="21"/>
  <c r="E384" i="21"/>
  <c r="E385" i="21"/>
  <c r="E386" i="21"/>
  <c r="E387" i="21"/>
  <c r="E388" i="21"/>
  <c r="E389" i="21"/>
  <c r="E390" i="21"/>
  <c r="E391" i="21"/>
  <c r="E392" i="21"/>
  <c r="E393" i="21"/>
  <c r="E394" i="21"/>
  <c r="E395" i="21"/>
  <c r="E396" i="21"/>
  <c r="E397" i="21"/>
  <c r="E398" i="21"/>
  <c r="E399" i="21"/>
  <c r="E400" i="21"/>
  <c r="E401" i="21"/>
  <c r="E402" i="21"/>
  <c r="E403" i="21"/>
  <c r="E404" i="21"/>
  <c r="E405" i="21"/>
  <c r="E406" i="21"/>
  <c r="E407" i="21"/>
  <c r="E408" i="21"/>
  <c r="E409" i="21"/>
  <c r="E410" i="21"/>
  <c r="E411" i="21"/>
  <c r="E412" i="21"/>
  <c r="E413" i="21"/>
  <c r="E414" i="21"/>
  <c r="E415" i="21"/>
  <c r="E416" i="21"/>
  <c r="E417" i="21"/>
  <c r="E418" i="21"/>
  <c r="E419" i="21"/>
  <c r="E420" i="21"/>
  <c r="E421" i="21"/>
  <c r="E422" i="21"/>
  <c r="E423" i="21"/>
  <c r="E424" i="21"/>
  <c r="E425" i="21"/>
  <c r="E426" i="21"/>
  <c r="E427" i="21"/>
  <c r="E428" i="21"/>
  <c r="E429" i="21"/>
  <c r="E430" i="21"/>
  <c r="E431" i="21"/>
  <c r="E432" i="21"/>
  <c r="E433" i="21"/>
  <c r="E434" i="21"/>
  <c r="E435" i="21"/>
  <c r="E436" i="21"/>
  <c r="E437" i="21"/>
  <c r="E438" i="21"/>
  <c r="E439" i="21"/>
  <c r="E440" i="21"/>
  <c r="E441" i="21"/>
  <c r="E442" i="21"/>
  <c r="E443" i="21"/>
  <c r="E444" i="21"/>
  <c r="E445" i="21"/>
  <c r="E446" i="21"/>
  <c r="E447" i="21"/>
  <c r="E448" i="21"/>
  <c r="E449" i="21"/>
  <c r="E450" i="21"/>
  <c r="E451" i="21"/>
  <c r="E452" i="21"/>
  <c r="E453" i="21"/>
  <c r="E454" i="21"/>
  <c r="E455" i="21"/>
  <c r="E456" i="21"/>
  <c r="E457" i="21"/>
  <c r="E458" i="21"/>
  <c r="E459" i="21"/>
  <c r="E460" i="21"/>
  <c r="E461" i="21"/>
  <c r="E462" i="21"/>
  <c r="E463" i="21"/>
  <c r="E464" i="21"/>
  <c r="E465" i="21"/>
  <c r="E466" i="21"/>
  <c r="E467" i="21"/>
  <c r="E468" i="21"/>
  <c r="E469" i="21"/>
  <c r="E470" i="21"/>
  <c r="E471" i="21"/>
  <c r="E472" i="21"/>
  <c r="E473" i="21"/>
  <c r="E474" i="21"/>
  <c r="E475" i="21"/>
  <c r="E476" i="21"/>
  <c r="E477" i="21"/>
  <c r="E478" i="21"/>
  <c r="E479" i="21"/>
  <c r="E480" i="21"/>
  <c r="E481" i="21"/>
  <c r="E482" i="21"/>
  <c r="E483" i="21"/>
  <c r="E484" i="21"/>
  <c r="E485" i="21"/>
  <c r="E486" i="21"/>
  <c r="M13" i="21" a="1"/>
  <c r="M13" i="21" s="1"/>
  <c r="M14" i="21" a="1"/>
  <c r="M14" i="21" s="1"/>
  <c r="M15" i="21" a="1"/>
  <c r="M15" i="21" s="1"/>
  <c r="M16" i="21" a="1"/>
  <c r="M16" i="21" s="1"/>
  <c r="M17" i="21" a="1"/>
  <c r="M17" i="21" s="1"/>
  <c r="M18" i="21" a="1"/>
  <c r="M18" i="21" s="1"/>
  <c r="M19" i="21" a="1"/>
  <c r="M19" i="21" s="1"/>
  <c r="M20" i="21" a="1"/>
  <c r="M20" i="21" s="1"/>
  <c r="M21" i="21" a="1"/>
  <c r="M21" i="21" s="1"/>
  <c r="M22" i="21" a="1"/>
  <c r="M22" i="21" s="1"/>
  <c r="M23" i="21" a="1"/>
  <c r="M23" i="21" s="1"/>
  <c r="M24" i="21" a="1"/>
  <c r="M24" i="21" s="1"/>
  <c r="M25" i="21" a="1"/>
  <c r="M25" i="21" s="1"/>
  <c r="M26" i="21" a="1"/>
  <c r="M26" i="21" s="1"/>
  <c r="M27" i="21" a="1"/>
  <c r="M27" i="21" s="1"/>
  <c r="M28" i="21" a="1"/>
  <c r="M28" i="21" s="1"/>
  <c r="M29" i="21" a="1"/>
  <c r="M29" i="21" s="1"/>
  <c r="M30" i="21" a="1"/>
  <c r="M30" i="21" s="1"/>
  <c r="M31" i="21" a="1"/>
  <c r="M31" i="21" s="1"/>
  <c r="M32" i="21" a="1"/>
  <c r="M32" i="21" s="1"/>
  <c r="M33" i="21" a="1"/>
  <c r="M33" i="21" s="1"/>
  <c r="L12" i="21" a="1"/>
  <c r="L12" i="21" s="1"/>
  <c r="L13" i="21" a="1"/>
  <c r="L13" i="21" s="1"/>
  <c r="L14" i="21" a="1"/>
  <c r="L14" i="21" s="1"/>
  <c r="L15" i="21" a="1"/>
  <c r="L15" i="21" s="1"/>
  <c r="L16" i="21" a="1"/>
  <c r="L16" i="21" s="1"/>
  <c r="L17" i="21" a="1"/>
  <c r="L17" i="21" s="1"/>
  <c r="L18" i="21" a="1"/>
  <c r="L18" i="21" s="1"/>
  <c r="L19" i="21" a="1"/>
  <c r="L19" i="21" s="1"/>
  <c r="L20" i="21" a="1"/>
  <c r="L20" i="21" s="1"/>
  <c r="L21" i="21" a="1"/>
  <c r="L21" i="21" s="1"/>
  <c r="L22" i="21" a="1"/>
  <c r="L22" i="21" s="1"/>
  <c r="L23" i="21" a="1"/>
  <c r="L23" i="21" s="1"/>
  <c r="L24" i="21" a="1"/>
  <c r="L24" i="21" s="1"/>
  <c r="L25" i="21" a="1"/>
  <c r="L25" i="21" s="1"/>
  <c r="L26" i="21" a="1"/>
  <c r="L26" i="21" s="1"/>
  <c r="L27" i="21" a="1"/>
  <c r="L27" i="21" s="1"/>
  <c r="L28" i="21" a="1"/>
  <c r="L28" i="21" s="1"/>
  <c r="L29" i="21" a="1"/>
  <c r="L29" i="21" s="1"/>
  <c r="L30" i="21" a="1"/>
  <c r="L30" i="21" s="1"/>
  <c r="L31" i="21" a="1"/>
  <c r="L31" i="21" s="1"/>
  <c r="L32" i="21" a="1"/>
  <c r="L32" i="21" s="1"/>
  <c r="L33" i="21" a="1"/>
  <c r="L33" i="21" s="1"/>
  <c r="D505" i="19"/>
  <c r="D506" i="19"/>
  <c r="D507" i="19"/>
  <c r="D508" i="19"/>
  <c r="M12" i="21" a="1"/>
  <c r="M12" i="21" s="1"/>
  <c r="M9" i="21" a="1"/>
  <c r="M9" i="21" s="1"/>
  <c r="L8" i="21" a="1"/>
  <c r="L8" i="21" s="1"/>
  <c r="L9" i="21" l="1" a="1"/>
  <c r="L9" i="21" s="1"/>
  <c r="M8" i="21" a="1"/>
  <c r="M8" i="21" s="1"/>
  <c r="W17" i="20"/>
  <c r="V15" i="20"/>
  <c r="W9" i="20"/>
  <c r="V10" i="20"/>
  <c r="V9" i="20"/>
  <c r="L43" i="21" l="1" a="1"/>
  <c r="L43" i="21" s="1"/>
  <c r="L55" i="21" a="1"/>
  <c r="L55" i="21" s="1"/>
  <c r="L67" i="21" a="1"/>
  <c r="L67" i="21" s="1"/>
  <c r="L79" i="21" a="1"/>
  <c r="L79" i="21" s="1"/>
  <c r="L91" i="21" a="1"/>
  <c r="L91" i="21" s="1"/>
  <c r="L103" i="21" a="1"/>
  <c r="L103" i="21" s="1"/>
  <c r="L115" i="21" a="1"/>
  <c r="L115" i="21" s="1"/>
  <c r="L127" i="21" a="1"/>
  <c r="L127" i="21" s="1"/>
  <c r="L139" i="21" a="1"/>
  <c r="L139" i="21" s="1"/>
  <c r="L151" i="21" a="1"/>
  <c r="L151" i="21" s="1"/>
  <c r="L163" i="21" a="1"/>
  <c r="L163" i="21" s="1"/>
  <c r="L175" i="21" a="1"/>
  <c r="L175" i="21" s="1"/>
  <c r="L187" i="21" a="1"/>
  <c r="L187" i="21" s="1"/>
  <c r="L199" i="21" a="1"/>
  <c r="L199" i="21" s="1"/>
  <c r="L211" i="21" a="1"/>
  <c r="L211" i="21" s="1"/>
  <c r="L223" i="21" a="1"/>
  <c r="L223" i="21" s="1"/>
  <c r="L235" i="21" a="1"/>
  <c r="L235" i="21" s="1"/>
  <c r="L247" i="21" a="1"/>
  <c r="L247" i="21" s="1"/>
  <c r="L259" i="21" a="1"/>
  <c r="L259" i="21" s="1"/>
  <c r="L271" i="21" a="1"/>
  <c r="L271" i="21" s="1"/>
  <c r="L283" i="21" a="1"/>
  <c r="L283" i="21" s="1"/>
  <c r="L295" i="21" a="1"/>
  <c r="L295" i="21" s="1"/>
  <c r="L307" i="21" a="1"/>
  <c r="L307" i="21" s="1"/>
  <c r="L319" i="21" a="1"/>
  <c r="L319" i="21" s="1"/>
  <c r="L331" i="21" a="1"/>
  <c r="L331" i="21" s="1"/>
  <c r="L343" i="21" a="1"/>
  <c r="L343" i="21" s="1"/>
  <c r="L355" i="21" a="1"/>
  <c r="L355" i="21" s="1"/>
  <c r="L367" i="21" a="1"/>
  <c r="L367" i="21" s="1"/>
  <c r="L379" i="21" a="1"/>
  <c r="L379" i="21" s="1"/>
  <c r="L391" i="21" a="1"/>
  <c r="L391" i="21" s="1"/>
  <c r="L403" i="21" a="1"/>
  <c r="L403" i="21" s="1"/>
  <c r="L415" i="21" a="1"/>
  <c r="L415" i="21" s="1"/>
  <c r="L427" i="21" a="1"/>
  <c r="L427" i="21" s="1"/>
  <c r="L439" i="21" a="1"/>
  <c r="L439" i="21" s="1"/>
  <c r="L451" i="21" a="1"/>
  <c r="L451" i="21" s="1"/>
  <c r="L463" i="21" a="1"/>
  <c r="L463" i="21" s="1"/>
  <c r="L475" i="21" a="1"/>
  <c r="L475" i="21" s="1"/>
  <c r="L46" i="21" a="1"/>
  <c r="L46" i="21" s="1"/>
  <c r="L58" i="21" a="1"/>
  <c r="L58" i="21" s="1"/>
  <c r="L70" i="21" a="1"/>
  <c r="L70" i="21" s="1"/>
  <c r="L82" i="21" a="1"/>
  <c r="L82" i="21" s="1"/>
  <c r="L94" i="21" a="1"/>
  <c r="L94" i="21" s="1"/>
  <c r="L106" i="21" a="1"/>
  <c r="L106" i="21" s="1"/>
  <c r="L118" i="21" a="1"/>
  <c r="L118" i="21" s="1"/>
  <c r="L130" i="21" a="1"/>
  <c r="L130" i="21" s="1"/>
  <c r="L142" i="21" a="1"/>
  <c r="L142" i="21" s="1"/>
  <c r="L154" i="21" a="1"/>
  <c r="L154" i="21" s="1"/>
  <c r="L166" i="21" a="1"/>
  <c r="L166" i="21" s="1"/>
  <c r="L178" i="21" a="1"/>
  <c r="L178" i="21" s="1"/>
  <c r="L190" i="21" a="1"/>
  <c r="L190" i="21" s="1"/>
  <c r="L202" i="21" a="1"/>
  <c r="L202" i="21" s="1"/>
  <c r="L214" i="21" a="1"/>
  <c r="L214" i="21" s="1"/>
  <c r="L226" i="21" a="1"/>
  <c r="L226" i="21" s="1"/>
  <c r="L238" i="21" a="1"/>
  <c r="L238" i="21" s="1"/>
  <c r="L250" i="21" a="1"/>
  <c r="L250" i="21" s="1"/>
  <c r="L262" i="21" a="1"/>
  <c r="L262" i="21" s="1"/>
  <c r="L274" i="21" a="1"/>
  <c r="L274" i="21" s="1"/>
  <c r="L286" i="21" a="1"/>
  <c r="L286" i="21" s="1"/>
  <c r="L298" i="21" a="1"/>
  <c r="L298" i="21" s="1"/>
  <c r="L310" i="21" a="1"/>
  <c r="L310" i="21" s="1"/>
  <c r="L322" i="21" a="1"/>
  <c r="L322" i="21" s="1"/>
  <c r="L334" i="21" a="1"/>
  <c r="L334" i="21" s="1"/>
  <c r="L346" i="21" a="1"/>
  <c r="L346" i="21" s="1"/>
  <c r="L358" i="21" a="1"/>
  <c r="L358" i="21" s="1"/>
  <c r="L370" i="21" a="1"/>
  <c r="L370" i="21" s="1"/>
  <c r="L382" i="21" a="1"/>
  <c r="L382" i="21" s="1"/>
  <c r="L394" i="21" a="1"/>
  <c r="L394" i="21" s="1"/>
  <c r="L406" i="21" a="1"/>
  <c r="L406" i="21" s="1"/>
  <c r="L418" i="21" a="1"/>
  <c r="L418" i="21" s="1"/>
  <c r="L430" i="21" a="1"/>
  <c r="L430" i="21" s="1"/>
  <c r="L442" i="21" a="1"/>
  <c r="L442" i="21" s="1"/>
  <c r="L454" i="21" a="1"/>
  <c r="L454" i="21" s="1"/>
  <c r="L466" i="21" a="1"/>
  <c r="L466" i="21" s="1"/>
  <c r="L478" i="21" a="1"/>
  <c r="L478" i="21" s="1"/>
  <c r="L42" i="21" a="1"/>
  <c r="L42" i="21" s="1"/>
  <c r="L57" i="21" a="1"/>
  <c r="L57" i="21" s="1"/>
  <c r="L72" i="21" a="1"/>
  <c r="L72" i="21" s="1"/>
  <c r="L86" i="21" a="1"/>
  <c r="L86" i="21" s="1"/>
  <c r="L100" i="21" a="1"/>
  <c r="L100" i="21" s="1"/>
  <c r="L114" i="21" a="1"/>
  <c r="L114" i="21" s="1"/>
  <c r="L129" i="21" a="1"/>
  <c r="L129" i="21" s="1"/>
  <c r="L144" i="21" a="1"/>
  <c r="L144" i="21" s="1"/>
  <c r="L158" i="21" a="1"/>
  <c r="L158" i="21" s="1"/>
  <c r="L172" i="21" a="1"/>
  <c r="L172" i="21" s="1"/>
  <c r="L186" i="21" a="1"/>
  <c r="L186" i="21" s="1"/>
  <c r="L201" i="21" a="1"/>
  <c r="L201" i="21" s="1"/>
  <c r="L216" i="21" a="1"/>
  <c r="L216" i="21" s="1"/>
  <c r="L230" i="21" a="1"/>
  <c r="L230" i="21" s="1"/>
  <c r="L244" i="21" a="1"/>
  <c r="L244" i="21" s="1"/>
  <c r="L258" i="21" a="1"/>
  <c r="L258" i="21" s="1"/>
  <c r="L273" i="21" a="1"/>
  <c r="L273" i="21" s="1"/>
  <c r="L288" i="21" a="1"/>
  <c r="L288" i="21" s="1"/>
  <c r="L302" i="21" a="1"/>
  <c r="L302" i="21" s="1"/>
  <c r="L316" i="21" a="1"/>
  <c r="L316" i="21" s="1"/>
  <c r="L330" i="21" a="1"/>
  <c r="L330" i="21" s="1"/>
  <c r="L345" i="21" a="1"/>
  <c r="L345" i="21" s="1"/>
  <c r="L360" i="21" a="1"/>
  <c r="L360" i="21" s="1"/>
  <c r="L374" i="21" a="1"/>
  <c r="L374" i="21" s="1"/>
  <c r="L388" i="21" a="1"/>
  <c r="L388" i="21" s="1"/>
  <c r="L402" i="21" a="1"/>
  <c r="L402" i="21" s="1"/>
  <c r="L417" i="21" a="1"/>
  <c r="L417" i="21" s="1"/>
  <c r="L432" i="21" a="1"/>
  <c r="L432" i="21" s="1"/>
  <c r="L446" i="21" a="1"/>
  <c r="L446" i="21" s="1"/>
  <c r="L460" i="21" a="1"/>
  <c r="L460" i="21" s="1"/>
  <c r="L474" i="21" a="1"/>
  <c r="L474" i="21" s="1"/>
  <c r="L59" i="21" a="1"/>
  <c r="L59" i="21" s="1"/>
  <c r="L87" i="21" a="1"/>
  <c r="L87" i="21" s="1"/>
  <c r="L101" i="21" a="1"/>
  <c r="L101" i="21" s="1"/>
  <c r="L131" i="21" a="1"/>
  <c r="L131" i="21" s="1"/>
  <c r="L145" i="21" a="1"/>
  <c r="L145" i="21" s="1"/>
  <c r="L159" i="21" a="1"/>
  <c r="L159" i="21" s="1"/>
  <c r="L188" i="21" a="1"/>
  <c r="L188" i="21" s="1"/>
  <c r="L203" i="21" a="1"/>
  <c r="L203" i="21" s="1"/>
  <c r="L231" i="21" a="1"/>
  <c r="L231" i="21" s="1"/>
  <c r="L245" i="21" a="1"/>
  <c r="L245" i="21" s="1"/>
  <c r="L275" i="21" a="1"/>
  <c r="L275" i="21" s="1"/>
  <c r="L289" i="21" a="1"/>
  <c r="L289" i="21" s="1"/>
  <c r="L317" i="21" a="1"/>
  <c r="L317" i="21" s="1"/>
  <c r="L332" i="21" a="1"/>
  <c r="L332" i="21" s="1"/>
  <c r="L347" i="21" a="1"/>
  <c r="L347" i="21" s="1"/>
  <c r="L375" i="21" a="1"/>
  <c r="L375" i="21" s="1"/>
  <c r="L389" i="21" a="1"/>
  <c r="L389" i="21" s="1"/>
  <c r="L419" i="21" a="1"/>
  <c r="L419" i="21" s="1"/>
  <c r="L433" i="21" a="1"/>
  <c r="L433" i="21" s="1"/>
  <c r="L447" i="21" a="1"/>
  <c r="L447" i="21" s="1"/>
  <c r="L476" i="21" a="1"/>
  <c r="L476" i="21" s="1"/>
  <c r="L160" i="21" a="1"/>
  <c r="L160" i="21" s="1"/>
  <c r="L174" i="21" a="1"/>
  <c r="L174" i="21" s="1"/>
  <c r="L204" i="21" a="1"/>
  <c r="L204" i="21" s="1"/>
  <c r="L232" i="21" a="1"/>
  <c r="L232" i="21" s="1"/>
  <c r="L246" i="21" a="1"/>
  <c r="L246" i="21" s="1"/>
  <c r="L290" i="21" a="1"/>
  <c r="L290" i="21" s="1"/>
  <c r="L304" i="21" a="1"/>
  <c r="L304" i="21" s="1"/>
  <c r="L333" i="21" a="1"/>
  <c r="L333" i="21" s="1"/>
  <c r="L362" i="21" a="1"/>
  <c r="L362" i="21" s="1"/>
  <c r="L376" i="21" a="1"/>
  <c r="L376" i="21" s="1"/>
  <c r="L44" i="21" a="1"/>
  <c r="L44" i="21" s="1"/>
  <c r="L73" i="21" a="1"/>
  <c r="L73" i="21" s="1"/>
  <c r="L116" i="21" a="1"/>
  <c r="L116" i="21" s="1"/>
  <c r="L173" i="21" a="1"/>
  <c r="L173" i="21" s="1"/>
  <c r="L217" i="21" a="1"/>
  <c r="L217" i="21" s="1"/>
  <c r="L260" i="21" a="1"/>
  <c r="L260" i="21" s="1"/>
  <c r="L303" i="21" a="1"/>
  <c r="L303" i="21" s="1"/>
  <c r="L361" i="21" a="1"/>
  <c r="L361" i="21" s="1"/>
  <c r="L404" i="21" a="1"/>
  <c r="L404" i="21" s="1"/>
  <c r="L461" i="21" a="1"/>
  <c r="L461" i="21" s="1"/>
  <c r="L146" i="21" a="1"/>
  <c r="L146" i="21" s="1"/>
  <c r="L218" i="21" a="1"/>
  <c r="L218" i="21" s="1"/>
  <c r="L276" i="21" a="1"/>
  <c r="L276" i="21" s="1"/>
  <c r="L348" i="21" a="1"/>
  <c r="L348" i="21" s="1"/>
  <c r="L405" i="21" a="1"/>
  <c r="L405" i="21" s="1"/>
  <c r="L45" i="21" a="1"/>
  <c r="L45" i="21" s="1"/>
  <c r="L60" i="21" a="1"/>
  <c r="L60" i="21" s="1"/>
  <c r="L74" i="21" a="1"/>
  <c r="L74" i="21" s="1"/>
  <c r="L88" i="21" a="1"/>
  <c r="L88" i="21" s="1"/>
  <c r="L102" i="21" a="1"/>
  <c r="L102" i="21" s="1"/>
  <c r="L117" i="21" a="1"/>
  <c r="L117" i="21" s="1"/>
  <c r="L132" i="21" a="1"/>
  <c r="L132" i="21" s="1"/>
  <c r="L189" i="21" a="1"/>
  <c r="L189" i="21" s="1"/>
  <c r="L261" i="21" a="1"/>
  <c r="L261" i="21" s="1"/>
  <c r="L318" i="21" a="1"/>
  <c r="L318" i="21" s="1"/>
  <c r="L390" i="21" a="1"/>
  <c r="L390" i="21" s="1"/>
  <c r="L47" i="21" a="1"/>
  <c r="L47" i="21" s="1"/>
  <c r="L61" i="21" a="1"/>
  <c r="L61" i="21" s="1"/>
  <c r="L75" i="21" a="1"/>
  <c r="L75" i="21" s="1"/>
  <c r="L89" i="21" a="1"/>
  <c r="L89" i="21" s="1"/>
  <c r="L104" i="21" a="1"/>
  <c r="L104" i="21" s="1"/>
  <c r="L119" i="21" a="1"/>
  <c r="L119" i="21" s="1"/>
  <c r="L133" i="21" a="1"/>
  <c r="L133" i="21" s="1"/>
  <c r="L147" i="21" a="1"/>
  <c r="L147" i="21" s="1"/>
  <c r="L161" i="21" a="1"/>
  <c r="L161" i="21" s="1"/>
  <c r="L176" i="21" a="1"/>
  <c r="L176" i="21" s="1"/>
  <c r="L191" i="21" a="1"/>
  <c r="L191" i="21" s="1"/>
  <c r="L205" i="21" a="1"/>
  <c r="L205" i="21" s="1"/>
  <c r="L219" i="21" a="1"/>
  <c r="L219" i="21" s="1"/>
  <c r="L233" i="21" a="1"/>
  <c r="L233" i="21" s="1"/>
  <c r="L48" i="21" a="1"/>
  <c r="L48" i="21" s="1"/>
  <c r="L62" i="21" a="1"/>
  <c r="L62" i="21" s="1"/>
  <c r="L76" i="21" a="1"/>
  <c r="L76" i="21" s="1"/>
  <c r="L90" i="21" a="1"/>
  <c r="L90" i="21" s="1"/>
  <c r="L105" i="21" a="1"/>
  <c r="L105" i="21" s="1"/>
  <c r="L120" i="21" a="1"/>
  <c r="L120" i="21" s="1"/>
  <c r="L134" i="21" a="1"/>
  <c r="L134" i="21" s="1"/>
  <c r="L148" i="21" a="1"/>
  <c r="L148" i="21" s="1"/>
  <c r="L162" i="21" a="1"/>
  <c r="L162" i="21" s="1"/>
  <c r="L177" i="21" a="1"/>
  <c r="L177" i="21" s="1"/>
  <c r="L192" i="21" a="1"/>
  <c r="L192" i="21" s="1"/>
  <c r="L206" i="21" a="1"/>
  <c r="L206" i="21" s="1"/>
  <c r="L220" i="21" a="1"/>
  <c r="L220" i="21" s="1"/>
  <c r="L234" i="21" a="1"/>
  <c r="L234" i="21" s="1"/>
  <c r="L249" i="21" a="1"/>
  <c r="L249" i="21" s="1"/>
  <c r="L264" i="21" a="1"/>
  <c r="L264" i="21" s="1"/>
  <c r="L278" i="21" a="1"/>
  <c r="L278" i="21" s="1"/>
  <c r="L292" i="21" a="1"/>
  <c r="L292" i="21" s="1"/>
  <c r="L306" i="21" a="1"/>
  <c r="L306" i="21" s="1"/>
  <c r="L321" i="21" a="1"/>
  <c r="L321" i="21" s="1"/>
  <c r="L336" i="21" a="1"/>
  <c r="L336" i="21" s="1"/>
  <c r="L350" i="21" a="1"/>
  <c r="L350" i="21" s="1"/>
  <c r="L364" i="21" a="1"/>
  <c r="L364" i="21" s="1"/>
  <c r="L378" i="21" a="1"/>
  <c r="L378" i="21" s="1"/>
  <c r="L393" i="21" a="1"/>
  <c r="L393" i="21" s="1"/>
  <c r="L408" i="21" a="1"/>
  <c r="L408" i="21" s="1"/>
  <c r="L422" i="21" a="1"/>
  <c r="L422" i="21" s="1"/>
  <c r="L436" i="21" a="1"/>
  <c r="L436" i="21" s="1"/>
  <c r="L450" i="21" a="1"/>
  <c r="L450" i="21" s="1"/>
  <c r="L465" i="21" a="1"/>
  <c r="L465" i="21" s="1"/>
  <c r="L480" i="21" a="1"/>
  <c r="L480" i="21" s="1"/>
  <c r="L49" i="21" a="1"/>
  <c r="L49" i="21" s="1"/>
  <c r="L63" i="21" a="1"/>
  <c r="L63" i="21" s="1"/>
  <c r="L92" i="21" a="1"/>
  <c r="L92" i="21" s="1"/>
  <c r="L107" i="21" a="1"/>
  <c r="L107" i="21" s="1"/>
  <c r="L121" i="21" a="1"/>
  <c r="L121" i="21" s="1"/>
  <c r="L149" i="21" a="1"/>
  <c r="L149" i="21" s="1"/>
  <c r="L164" i="21" a="1"/>
  <c r="L164" i="21" s="1"/>
  <c r="L193" i="21" a="1"/>
  <c r="L193" i="21" s="1"/>
  <c r="L207" i="21" a="1"/>
  <c r="L207" i="21" s="1"/>
  <c r="L221" i="21" a="1"/>
  <c r="L221" i="21" s="1"/>
  <c r="L251" i="21" a="1"/>
  <c r="L251" i="21" s="1"/>
  <c r="L265" i="21" a="1"/>
  <c r="L265" i="21" s="1"/>
  <c r="L293" i="21" a="1"/>
  <c r="L293" i="21" s="1"/>
  <c r="L308" i="21" a="1"/>
  <c r="L308" i="21" s="1"/>
  <c r="L323" i="21" a="1"/>
  <c r="L323" i="21" s="1"/>
  <c r="L351" i="21" a="1"/>
  <c r="L351" i="21" s="1"/>
  <c r="L365" i="21" a="1"/>
  <c r="L365" i="21" s="1"/>
  <c r="L395" i="21" a="1"/>
  <c r="L395" i="21" s="1"/>
  <c r="L409" i="21" a="1"/>
  <c r="L409" i="21" s="1"/>
  <c r="L423" i="21" a="1"/>
  <c r="L423" i="21" s="1"/>
  <c r="L452" i="21" a="1"/>
  <c r="L452" i="21" s="1"/>
  <c r="L467" i="21" a="1"/>
  <c r="L467" i="21" s="1"/>
  <c r="L77" i="21" a="1"/>
  <c r="L77" i="21" s="1"/>
  <c r="L135" i="21" a="1"/>
  <c r="L135" i="21" s="1"/>
  <c r="L179" i="21" a="1"/>
  <c r="L179" i="21" s="1"/>
  <c r="L236" i="21" a="1"/>
  <c r="L236" i="21" s="1"/>
  <c r="L279" i="21" a="1"/>
  <c r="L279" i="21" s="1"/>
  <c r="L337" i="21" a="1"/>
  <c r="L337" i="21" s="1"/>
  <c r="L380" i="21" a="1"/>
  <c r="L380" i="21" s="1"/>
  <c r="L437" i="21" a="1"/>
  <c r="L437" i="21" s="1"/>
  <c r="L481" i="21" a="1"/>
  <c r="L481" i="21" s="1"/>
  <c r="L38" i="21" a="1"/>
  <c r="L38" i="21" s="1"/>
  <c r="L52" i="21" a="1"/>
  <c r="L52" i="21" s="1"/>
  <c r="L66" i="21" a="1"/>
  <c r="L66" i="21" s="1"/>
  <c r="L81" i="21" a="1"/>
  <c r="L81" i="21" s="1"/>
  <c r="L96" i="21" a="1"/>
  <c r="L96" i="21" s="1"/>
  <c r="L110" i="21" a="1"/>
  <c r="L110" i="21" s="1"/>
  <c r="L124" i="21" a="1"/>
  <c r="L124" i="21" s="1"/>
  <c r="L138" i="21" a="1"/>
  <c r="L138" i="21" s="1"/>
  <c r="L153" i="21" a="1"/>
  <c r="L153" i="21" s="1"/>
  <c r="L168" i="21" a="1"/>
  <c r="L168" i="21" s="1"/>
  <c r="L182" i="21" a="1"/>
  <c r="L182" i="21" s="1"/>
  <c r="L196" i="21" a="1"/>
  <c r="L196" i="21" s="1"/>
  <c r="L210" i="21" a="1"/>
  <c r="L210" i="21" s="1"/>
  <c r="L54" i="21" a="1"/>
  <c r="L54" i="21" s="1"/>
  <c r="L93" i="21" a="1"/>
  <c r="L93" i="21" s="1"/>
  <c r="L125" i="21" a="1"/>
  <c r="L125" i="21" s="1"/>
  <c r="L157" i="21" a="1"/>
  <c r="L157" i="21" s="1"/>
  <c r="L195" i="21" a="1"/>
  <c r="L195" i="21" s="1"/>
  <c r="L227" i="21" a="1"/>
  <c r="L227" i="21" s="1"/>
  <c r="L254" i="21" a="1"/>
  <c r="L254" i="21" s="1"/>
  <c r="L280" i="21" a="1"/>
  <c r="L280" i="21" s="1"/>
  <c r="L301" i="21" a="1"/>
  <c r="L301" i="21" s="1"/>
  <c r="L327" i="21" a="1"/>
  <c r="L327" i="21" s="1"/>
  <c r="L353" i="21" a="1"/>
  <c r="L353" i="21" s="1"/>
  <c r="L377" i="21" a="1"/>
  <c r="L377" i="21" s="1"/>
  <c r="L400" i="21" a="1"/>
  <c r="L400" i="21" s="1"/>
  <c r="L425" i="21" a="1"/>
  <c r="L425" i="21" s="1"/>
  <c r="L445" i="21" a="1"/>
  <c r="L445" i="21" s="1"/>
  <c r="L469" i="21" a="1"/>
  <c r="L469" i="21" s="1"/>
  <c r="L126" i="21" a="1"/>
  <c r="L126" i="21" s="1"/>
  <c r="L165" i="21" a="1"/>
  <c r="L165" i="21" s="1"/>
  <c r="L197" i="21" a="1"/>
  <c r="L197" i="21" s="1"/>
  <c r="L255" i="21" a="1"/>
  <c r="L255" i="21" s="1"/>
  <c r="L281" i="21" a="1"/>
  <c r="L281" i="21" s="1"/>
  <c r="L328" i="21" a="1"/>
  <c r="L328" i="21" s="1"/>
  <c r="L354" i="21" a="1"/>
  <c r="L354" i="21" s="1"/>
  <c r="L381" i="21" a="1"/>
  <c r="L381" i="21" s="1"/>
  <c r="L426" i="21" a="1"/>
  <c r="L426" i="21" s="1"/>
  <c r="L448" i="21" a="1"/>
  <c r="L448" i="21" s="1"/>
  <c r="L282" i="21" a="1"/>
  <c r="L282" i="21" s="1"/>
  <c r="L309" i="21" a="1"/>
  <c r="L309" i="21" s="1"/>
  <c r="L356" i="21" a="1"/>
  <c r="L356" i="21" s="1"/>
  <c r="L407" i="21" a="1"/>
  <c r="L407" i="21" s="1"/>
  <c r="L471" i="21" a="1"/>
  <c r="L471" i="21" s="1"/>
  <c r="L410" i="21" a="1"/>
  <c r="L410" i="21" s="1"/>
  <c r="L208" i="21" a="1"/>
  <c r="L208" i="21" s="1"/>
  <c r="L285" i="21" a="1"/>
  <c r="L285" i="21" s="1"/>
  <c r="L385" i="21" a="1"/>
  <c r="L385" i="21" s="1"/>
  <c r="L473" i="21" a="1"/>
  <c r="L473" i="21" s="1"/>
  <c r="L363" i="21" a="1"/>
  <c r="L363" i="21" s="1"/>
  <c r="L477" i="21" a="1"/>
  <c r="L477" i="21" s="1"/>
  <c r="L392" i="21" a="1"/>
  <c r="L392" i="21" s="1"/>
  <c r="L215" i="21" a="1"/>
  <c r="L215" i="21" s="1"/>
  <c r="L296" i="21" a="1"/>
  <c r="L296" i="21" s="1"/>
  <c r="L440" i="21" a="1"/>
  <c r="L440" i="21" s="1"/>
  <c r="L83" i="21" a="1"/>
  <c r="L83" i="21" s="1"/>
  <c r="L222" i="21" a="1"/>
  <c r="L222" i="21" s="1"/>
  <c r="L371" i="21" a="1"/>
  <c r="L371" i="21" s="1"/>
  <c r="L441" i="21" a="1"/>
  <c r="L441" i="21" s="1"/>
  <c r="L156" i="21" a="1"/>
  <c r="L156" i="21" s="1"/>
  <c r="L300" i="21" a="1"/>
  <c r="L300" i="21" s="1"/>
  <c r="L424" i="21" a="1"/>
  <c r="L424" i="21" s="1"/>
  <c r="L56" i="21" a="1"/>
  <c r="L56" i="21" s="1"/>
  <c r="L95" i="21" a="1"/>
  <c r="L95" i="21" s="1"/>
  <c r="L228" i="21" a="1"/>
  <c r="L228" i="21" s="1"/>
  <c r="L305" i="21" a="1"/>
  <c r="L305" i="21" s="1"/>
  <c r="L401" i="21" a="1"/>
  <c r="L401" i="21" s="1"/>
  <c r="L470" i="21" a="1"/>
  <c r="L470" i="21" s="1"/>
  <c r="L383" i="21" a="1"/>
  <c r="L383" i="21" s="1"/>
  <c r="L449" i="21" a="1"/>
  <c r="L449" i="21" s="1"/>
  <c r="L472" i="21" a="1"/>
  <c r="L472" i="21" s="1"/>
  <c r="L338" i="21" a="1"/>
  <c r="L338" i="21" s="1"/>
  <c r="L455" i="21" a="1"/>
  <c r="L455" i="21" s="1"/>
  <c r="L434" i="21" a="1"/>
  <c r="L434" i="21" s="1"/>
  <c r="L458" i="21" a="1"/>
  <c r="L458" i="21" s="1"/>
  <c r="L150" i="21" a="1"/>
  <c r="L150" i="21" s="1"/>
  <c r="L396" i="21" a="1"/>
  <c r="L396" i="21" s="1"/>
  <c r="L50" i="21" a="1"/>
  <c r="L50" i="21" s="1"/>
  <c r="L270" i="21" a="1"/>
  <c r="L270" i="21" s="1"/>
  <c r="L484" i="21" a="1"/>
  <c r="L484" i="21" s="1"/>
  <c r="L123" i="21" a="1"/>
  <c r="L123" i="21" s="1"/>
  <c r="L399" i="21" a="1"/>
  <c r="L399" i="21" s="1"/>
  <c r="L64" i="21" a="1"/>
  <c r="L64" i="21" s="1"/>
  <c r="L97" i="21" a="1"/>
  <c r="L97" i="21" s="1"/>
  <c r="L128" i="21" a="1"/>
  <c r="L128" i="21" s="1"/>
  <c r="L167" i="21" a="1"/>
  <c r="L167" i="21" s="1"/>
  <c r="L198" i="21" a="1"/>
  <c r="L198" i="21" s="1"/>
  <c r="L229" i="21" a="1"/>
  <c r="L229" i="21" s="1"/>
  <c r="L256" i="21" a="1"/>
  <c r="L256" i="21" s="1"/>
  <c r="L329" i="21" a="1"/>
  <c r="L329" i="21" s="1"/>
  <c r="L428" i="21" a="1"/>
  <c r="L428" i="21" s="1"/>
  <c r="L453" i="21" a="1"/>
  <c r="L453" i="21" s="1"/>
  <c r="L312" i="21" a="1"/>
  <c r="L312" i="21" s="1"/>
  <c r="L431" i="21" a="1"/>
  <c r="L431" i="21" s="1"/>
  <c r="L412" i="21" a="1"/>
  <c r="L412" i="21" s="1"/>
  <c r="L438" i="21" a="1"/>
  <c r="L438" i="21" s="1"/>
  <c r="L112" i="21" a="1"/>
  <c r="L112" i="21" s="1"/>
  <c r="L320" i="21" a="1"/>
  <c r="L320" i="21" s="1"/>
  <c r="L152" i="21" a="1"/>
  <c r="L152" i="21" s="1"/>
  <c r="L344" i="21" a="1"/>
  <c r="L344" i="21" s="1"/>
  <c r="L277" i="21" a="1"/>
  <c r="L277" i="21" s="1"/>
  <c r="L65" i="21" a="1"/>
  <c r="L65" i="21" s="1"/>
  <c r="L98" i="21" a="1"/>
  <c r="L98" i="21" s="1"/>
  <c r="L136" i="21" a="1"/>
  <c r="L136" i="21" s="1"/>
  <c r="L169" i="21" a="1"/>
  <c r="L169" i="21" s="1"/>
  <c r="L200" i="21" a="1"/>
  <c r="L200" i="21" s="1"/>
  <c r="L237" i="21" a="1"/>
  <c r="L237" i="21" s="1"/>
  <c r="L257" i="21" a="1"/>
  <c r="L257" i="21" s="1"/>
  <c r="L284" i="21" a="1"/>
  <c r="L284" i="21" s="1"/>
  <c r="L311" i="21" a="1"/>
  <c r="L311" i="21" s="1"/>
  <c r="L335" i="21" a="1"/>
  <c r="L335" i="21" s="1"/>
  <c r="L357" i="21" a="1"/>
  <c r="L357" i="21" s="1"/>
  <c r="L384" i="21" a="1"/>
  <c r="L384" i="21" s="1"/>
  <c r="L429" i="21" a="1"/>
  <c r="L429" i="21" s="1"/>
  <c r="L263" i="21" a="1"/>
  <c r="L263" i="21" s="1"/>
  <c r="L411" i="21" a="1"/>
  <c r="L411" i="21" s="1"/>
  <c r="L386" i="21" a="1"/>
  <c r="L386" i="21" s="1"/>
  <c r="L414" i="21" a="1"/>
  <c r="L414" i="21" s="1"/>
  <c r="L80" i="21" a="1"/>
  <c r="L80" i="21" s="1"/>
  <c r="L269" i="21" a="1"/>
  <c r="L269" i="21" s="1"/>
  <c r="L483" i="21" a="1"/>
  <c r="L483" i="21" s="1"/>
  <c r="L184" i="21" a="1"/>
  <c r="L184" i="21" s="1"/>
  <c r="L420" i="21" a="1"/>
  <c r="L420" i="21" s="1"/>
  <c r="L53" i="21" a="1"/>
  <c r="L53" i="21" s="1"/>
  <c r="L326" i="21" a="1"/>
  <c r="L326" i="21" s="1"/>
  <c r="L68" i="21" a="1"/>
  <c r="L68" i="21" s="1"/>
  <c r="L99" i="21" a="1"/>
  <c r="L99" i="21" s="1"/>
  <c r="L137" i="21" a="1"/>
  <c r="L137" i="21" s="1"/>
  <c r="L170" i="21" a="1"/>
  <c r="L170" i="21" s="1"/>
  <c r="L239" i="21" a="1"/>
  <c r="L239" i="21" s="1"/>
  <c r="L359" i="21" a="1"/>
  <c r="L359" i="21" s="1"/>
  <c r="L339" i="21" a="1"/>
  <c r="L339" i="21" s="1"/>
  <c r="L341" i="21" a="1"/>
  <c r="L341" i="21" s="1"/>
  <c r="L369" i="21" a="1"/>
  <c r="L369" i="21" s="1"/>
  <c r="L297" i="21" a="1"/>
  <c r="L297" i="21" s="1"/>
  <c r="L253" i="21" a="1"/>
  <c r="L253" i="21" s="1"/>
  <c r="L486" i="21" a="1"/>
  <c r="L486" i="21" s="1"/>
  <c r="L37" i="21" a="1"/>
  <c r="L37" i="21" s="1"/>
  <c r="L69" i="21" a="1"/>
  <c r="L69" i="21" s="1"/>
  <c r="L108" i="21" a="1"/>
  <c r="L108" i="21" s="1"/>
  <c r="L140" i="21" a="1"/>
  <c r="L140" i="21" s="1"/>
  <c r="L171" i="21" a="1"/>
  <c r="L171" i="21" s="1"/>
  <c r="L209" i="21" a="1"/>
  <c r="L209" i="21" s="1"/>
  <c r="L240" i="21" a="1"/>
  <c r="L240" i="21" s="1"/>
  <c r="L266" i="21" a="1"/>
  <c r="L266" i="21" s="1"/>
  <c r="L287" i="21" a="1"/>
  <c r="L287" i="21" s="1"/>
  <c r="L313" i="21" a="1"/>
  <c r="L313" i="21" s="1"/>
  <c r="L456" i="21" a="1"/>
  <c r="L456" i="21" s="1"/>
  <c r="L482" i="21" a="1"/>
  <c r="L482" i="21" s="1"/>
  <c r="L183" i="21" a="1"/>
  <c r="L183" i="21" s="1"/>
  <c r="L416" i="21" a="1"/>
  <c r="L416" i="21" s="1"/>
  <c r="L324" i="21" a="1"/>
  <c r="L324" i="21" s="1"/>
  <c r="L225" i="21" a="1"/>
  <c r="L225" i="21" s="1"/>
  <c r="L444" i="21" a="1"/>
  <c r="L444" i="21" s="1"/>
  <c r="L39" i="21" a="1"/>
  <c r="L39" i="21" s="1"/>
  <c r="L71" i="21" a="1"/>
  <c r="L71" i="21" s="1"/>
  <c r="L109" i="21" a="1"/>
  <c r="L109" i="21" s="1"/>
  <c r="L141" i="21" a="1"/>
  <c r="L141" i="21" s="1"/>
  <c r="L180" i="21" a="1"/>
  <c r="L180" i="21" s="1"/>
  <c r="L212" i="21" a="1"/>
  <c r="L212" i="21" s="1"/>
  <c r="L241" i="21" a="1"/>
  <c r="L241" i="21" s="1"/>
  <c r="L267" i="21" a="1"/>
  <c r="L267" i="21" s="1"/>
  <c r="L291" i="21" a="1"/>
  <c r="L291" i="21" s="1"/>
  <c r="L314" i="21" a="1"/>
  <c r="L314" i="21" s="1"/>
  <c r="L340" i="21" a="1"/>
  <c r="L340" i="21" s="1"/>
  <c r="L366" i="21" a="1"/>
  <c r="L366" i="21" s="1"/>
  <c r="L387" i="21" a="1"/>
  <c r="L387" i="21" s="1"/>
  <c r="L413" i="21" a="1"/>
  <c r="L413" i="21" s="1"/>
  <c r="L435" i="21" a="1"/>
  <c r="L435" i="21" s="1"/>
  <c r="L457" i="21" a="1"/>
  <c r="L457" i="21" s="1"/>
  <c r="L479" i="21" a="1"/>
  <c r="L479" i="21" s="1"/>
  <c r="L40" i="21" a="1"/>
  <c r="L40" i="21" s="1"/>
  <c r="L78" i="21" a="1"/>
  <c r="L78" i="21" s="1"/>
  <c r="L111" i="21" a="1"/>
  <c r="L111" i="21" s="1"/>
  <c r="L143" i="21" a="1"/>
  <c r="L143" i="21" s="1"/>
  <c r="L181" i="21" a="1"/>
  <c r="L181" i="21" s="1"/>
  <c r="L213" i="21" a="1"/>
  <c r="L213" i="21" s="1"/>
  <c r="L242" i="21" a="1"/>
  <c r="L242" i="21" s="1"/>
  <c r="L268" i="21" a="1"/>
  <c r="L268" i="21" s="1"/>
  <c r="L294" i="21" a="1"/>
  <c r="L294" i="21" s="1"/>
  <c r="L315" i="21" a="1"/>
  <c r="L315" i="21" s="1"/>
  <c r="L368" i="21" a="1"/>
  <c r="L368" i="21" s="1"/>
  <c r="L41" i="21" a="1"/>
  <c r="L41" i="21" s="1"/>
  <c r="L243" i="21" a="1"/>
  <c r="L243" i="21" s="1"/>
  <c r="L342" i="21" a="1"/>
  <c r="L342" i="21" s="1"/>
  <c r="L459" i="21" a="1"/>
  <c r="L459" i="21" s="1"/>
  <c r="L113" i="21" a="1"/>
  <c r="L113" i="21" s="1"/>
  <c r="L248" i="21" a="1"/>
  <c r="L248" i="21" s="1"/>
  <c r="L397" i="21" a="1"/>
  <c r="L397" i="21" s="1"/>
  <c r="L462" i="21" a="1"/>
  <c r="L462" i="21" s="1"/>
  <c r="L194" i="21" a="1"/>
  <c r="L194" i="21" s="1"/>
  <c r="L352" i="21" a="1"/>
  <c r="L352" i="21" s="1"/>
  <c r="L468" i="21" a="1"/>
  <c r="L468" i="21" s="1"/>
  <c r="L51" i="21" a="1"/>
  <c r="L51" i="21" s="1"/>
  <c r="L84" i="21" a="1"/>
  <c r="L84" i="21" s="1"/>
  <c r="L122" i="21" a="1"/>
  <c r="L122" i="21" s="1"/>
  <c r="L155" i="21" a="1"/>
  <c r="L155" i="21" s="1"/>
  <c r="L185" i="21" a="1"/>
  <c r="L185" i="21" s="1"/>
  <c r="L224" i="21" a="1"/>
  <c r="L224" i="21" s="1"/>
  <c r="L252" i="21" a="1"/>
  <c r="L252" i="21" s="1"/>
  <c r="L272" i="21" a="1"/>
  <c r="L272" i="21" s="1"/>
  <c r="L299" i="21" a="1"/>
  <c r="L299" i="21" s="1"/>
  <c r="L325" i="21" a="1"/>
  <c r="L325" i="21" s="1"/>
  <c r="L349" i="21" a="1"/>
  <c r="L349" i="21" s="1"/>
  <c r="L372" i="21" a="1"/>
  <c r="L372" i="21" s="1"/>
  <c r="L398" i="21" a="1"/>
  <c r="L398" i="21" s="1"/>
  <c r="L421" i="21" a="1"/>
  <c r="L421" i="21" s="1"/>
  <c r="L443" i="21" a="1"/>
  <c r="L443" i="21" s="1"/>
  <c r="L464" i="21" a="1"/>
  <c r="L464" i="21" s="1"/>
  <c r="L485" i="21" a="1"/>
  <c r="L485" i="21" s="1"/>
  <c r="L85" i="21" a="1"/>
  <c r="L85" i="21" s="1"/>
  <c r="L373" i="21" a="1"/>
  <c r="L373" i="21" s="1"/>
  <c r="M58" i="21" a="1"/>
  <c r="M58" i="21" s="1"/>
  <c r="M70" i="21" a="1"/>
  <c r="M70" i="21" s="1"/>
  <c r="M81" i="21" a="1"/>
  <c r="M81" i="21" s="1"/>
  <c r="M92" i="21" a="1"/>
  <c r="M92" i="21" s="1"/>
  <c r="M104" i="21" a="1"/>
  <c r="M104" i="21" s="1"/>
  <c r="M115" i="21" a="1"/>
  <c r="M115" i="21" s="1"/>
  <c r="M126" i="21" a="1"/>
  <c r="M126" i="21" s="1"/>
  <c r="M138" i="21" a="1"/>
  <c r="M138" i="21" s="1"/>
  <c r="M149" i="21" a="1"/>
  <c r="M149" i="21" s="1"/>
  <c r="M160" i="21" a="1"/>
  <c r="M160" i="21" s="1"/>
  <c r="M172" i="21" a="1"/>
  <c r="M172" i="21" s="1"/>
  <c r="M183" i="21" a="1"/>
  <c r="M183" i="21" s="1"/>
  <c r="M194" i="21" a="1"/>
  <c r="M194" i="21" s="1"/>
  <c r="M206" i="21" a="1"/>
  <c r="M206" i="21" s="1"/>
  <c r="M216" i="21" a="1"/>
  <c r="M216" i="21" s="1"/>
  <c r="M228" i="21" a="1"/>
  <c r="M228" i="21" s="1"/>
  <c r="M250" i="21" a="1"/>
  <c r="M250" i="21" s="1"/>
  <c r="M262" i="21" a="1"/>
  <c r="M262" i="21" s="1"/>
  <c r="M273" i="21" a="1"/>
  <c r="M273" i="21" s="1"/>
  <c r="M284" i="21" a="1"/>
  <c r="M284" i="21" s="1"/>
  <c r="M296" i="21" a="1"/>
  <c r="M296" i="21" s="1"/>
  <c r="M307" i="21" a="1"/>
  <c r="M307" i="21" s="1"/>
  <c r="M318" i="21" a="1"/>
  <c r="M318" i="21" s="1"/>
  <c r="M330" i="21" a="1"/>
  <c r="M330" i="21" s="1"/>
  <c r="M341" i="21" a="1"/>
  <c r="M341" i="21" s="1"/>
  <c r="M352" i="21" a="1"/>
  <c r="M352" i="21" s="1"/>
  <c r="M364" i="21" a="1"/>
  <c r="M364" i="21" s="1"/>
  <c r="M375" i="21" a="1"/>
  <c r="M375" i="21" s="1"/>
  <c r="M386" i="21" a="1"/>
  <c r="M386" i="21" s="1"/>
  <c r="M398" i="21" a="1"/>
  <c r="M398" i="21" s="1"/>
  <c r="M408" i="21" a="1"/>
  <c r="M408" i="21" s="1"/>
  <c r="M420" i="21" a="1"/>
  <c r="M420" i="21" s="1"/>
  <c r="M442" i="21" a="1"/>
  <c r="M442" i="21" s="1"/>
  <c r="M454" i="21" a="1"/>
  <c r="M454" i="21" s="1"/>
  <c r="M37" i="21" a="1"/>
  <c r="M37" i="21" s="1"/>
  <c r="M48" i="21" a="1"/>
  <c r="M48" i="21" s="1"/>
  <c r="M59" i="21" a="1"/>
  <c r="M59" i="21" s="1"/>
  <c r="M71" i="21" a="1"/>
  <c r="M71" i="21" s="1"/>
  <c r="M82" i="21" a="1"/>
  <c r="M82" i="21" s="1"/>
  <c r="M93" i="21" a="1"/>
  <c r="M93" i="21" s="1"/>
  <c r="M105" i="21" a="1"/>
  <c r="M105" i="21" s="1"/>
  <c r="M116" i="21" a="1"/>
  <c r="M116" i="21" s="1"/>
  <c r="M127" i="21" a="1"/>
  <c r="M127" i="21" s="1"/>
  <c r="M139" i="21" a="1"/>
  <c r="M139" i="21" s="1"/>
  <c r="M150" i="21" a="1"/>
  <c r="M150" i="21" s="1"/>
  <c r="M161" i="21" a="1"/>
  <c r="M161" i="21" s="1"/>
  <c r="M173" i="21" a="1"/>
  <c r="M173" i="21" s="1"/>
  <c r="M195" i="21" a="1"/>
  <c r="M195" i="21" s="1"/>
  <c r="M207" i="21" a="1"/>
  <c r="M207" i="21" s="1"/>
  <c r="M217" i="21" a="1"/>
  <c r="M217" i="21" s="1"/>
  <c r="M229" i="21" a="1"/>
  <c r="M229" i="21" s="1"/>
  <c r="M240" i="21" a="1"/>
  <c r="M240" i="21" s="1"/>
  <c r="M251" i="21" a="1"/>
  <c r="M251" i="21" s="1"/>
  <c r="M263" i="21" a="1"/>
  <c r="M263" i="21" s="1"/>
  <c r="M274" i="21" a="1"/>
  <c r="M274" i="21" s="1"/>
  <c r="M285" i="21" a="1"/>
  <c r="M285" i="21" s="1"/>
  <c r="M297" i="21" a="1"/>
  <c r="M297" i="21" s="1"/>
  <c r="M308" i="21" a="1"/>
  <c r="M308" i="21" s="1"/>
  <c r="M319" i="21" a="1"/>
  <c r="M319" i="21" s="1"/>
  <c r="M331" i="21" a="1"/>
  <c r="M331" i="21" s="1"/>
  <c r="M342" i="21" a="1"/>
  <c r="M342" i="21" s="1"/>
  <c r="M353" i="21" a="1"/>
  <c r="M353" i="21" s="1"/>
  <c r="M365" i="21" a="1"/>
  <c r="M365" i="21" s="1"/>
  <c r="M387" i="21" a="1"/>
  <c r="M387" i="21" s="1"/>
  <c r="M399" i="21" a="1"/>
  <c r="M399" i="21" s="1"/>
  <c r="M409" i="21" a="1"/>
  <c r="M409" i="21" s="1"/>
  <c r="M421" i="21" a="1"/>
  <c r="M421" i="21" s="1"/>
  <c r="M432" i="21" a="1"/>
  <c r="M432" i="21" s="1"/>
  <c r="M443" i="21" a="1"/>
  <c r="M443" i="21" s="1"/>
  <c r="M455" i="21" a="1"/>
  <c r="M455" i="21" s="1"/>
  <c r="M467" i="21" a="1"/>
  <c r="M467" i="21" s="1"/>
  <c r="M479" i="21" a="1"/>
  <c r="M479" i="21" s="1"/>
  <c r="M38" i="21" a="1"/>
  <c r="M38" i="21" s="1"/>
  <c r="M49" i="21" a="1"/>
  <c r="M49" i="21" s="1"/>
  <c r="M60" i="21" a="1"/>
  <c r="M60" i="21" s="1"/>
  <c r="M72" i="21" a="1"/>
  <c r="M72" i="21" s="1"/>
  <c r="M83" i="21" a="1"/>
  <c r="M83" i="21" s="1"/>
  <c r="M94" i="21" a="1"/>
  <c r="M94" i="21" s="1"/>
  <c r="M106" i="21" a="1"/>
  <c r="M106" i="21" s="1"/>
  <c r="M117" i="21" a="1"/>
  <c r="M117" i="21" s="1"/>
  <c r="M39" i="21" a="1"/>
  <c r="M39" i="21" s="1"/>
  <c r="M50" i="21" a="1"/>
  <c r="M50" i="21" s="1"/>
  <c r="M61" i="21" a="1"/>
  <c r="M61" i="21" s="1"/>
  <c r="M73" i="21" a="1"/>
  <c r="M73" i="21" s="1"/>
  <c r="M84" i="21" a="1"/>
  <c r="M84" i="21" s="1"/>
  <c r="M95" i="21" a="1"/>
  <c r="M95" i="21" s="1"/>
  <c r="M107" i="21" a="1"/>
  <c r="M107" i="21" s="1"/>
  <c r="M118" i="21" a="1"/>
  <c r="M118" i="21" s="1"/>
  <c r="M129" i="21" a="1"/>
  <c r="M129" i="21" s="1"/>
  <c r="M141" i="21" a="1"/>
  <c r="M141" i="21" s="1"/>
  <c r="M163" i="21" a="1"/>
  <c r="M163" i="21" s="1"/>
  <c r="M175" i="21" a="1"/>
  <c r="M175" i="21" s="1"/>
  <c r="M185" i="21" a="1"/>
  <c r="M185" i="21" s="1"/>
  <c r="M197" i="21" a="1"/>
  <c r="M197" i="21" s="1"/>
  <c r="M208" i="21" a="1"/>
  <c r="M208" i="21" s="1"/>
  <c r="M219" i="21" a="1"/>
  <c r="M219" i="21" s="1"/>
  <c r="M231" i="21" a="1"/>
  <c r="M231" i="21" s="1"/>
  <c r="M242" i="21" a="1"/>
  <c r="M242" i="21" s="1"/>
  <c r="M253" i="21" a="1"/>
  <c r="M253" i="21" s="1"/>
  <c r="M265" i="21" a="1"/>
  <c r="M265" i="21" s="1"/>
  <c r="M276" i="21" a="1"/>
  <c r="M276" i="21" s="1"/>
  <c r="M287" i="21" a="1"/>
  <c r="M287" i="21" s="1"/>
  <c r="M299" i="21" a="1"/>
  <c r="M299" i="21" s="1"/>
  <c r="M310" i="21" a="1"/>
  <c r="M310" i="21" s="1"/>
  <c r="M321" i="21" a="1"/>
  <c r="M321" i="21" s="1"/>
  <c r="M333" i="21" a="1"/>
  <c r="M333" i="21" s="1"/>
  <c r="M355" i="21" a="1"/>
  <c r="M355" i="21" s="1"/>
  <c r="M367" i="21" a="1"/>
  <c r="M367" i="21" s="1"/>
  <c r="M377" i="21" a="1"/>
  <c r="M377" i="21" s="1"/>
  <c r="M389" i="21" a="1"/>
  <c r="M389" i="21" s="1"/>
  <c r="M400" i="21" a="1"/>
  <c r="M400" i="21" s="1"/>
  <c r="M411" i="21" a="1"/>
  <c r="M411" i="21" s="1"/>
  <c r="M423" i="21" a="1"/>
  <c r="M423" i="21" s="1"/>
  <c r="M434" i="21" a="1"/>
  <c r="M434" i="21" s="1"/>
  <c r="M40" i="21" a="1"/>
  <c r="M40" i="21" s="1"/>
  <c r="M51" i="21" a="1"/>
  <c r="M51" i="21" s="1"/>
  <c r="M62" i="21" a="1"/>
  <c r="M62" i="21" s="1"/>
  <c r="M74" i="21" a="1"/>
  <c r="M74" i="21" s="1"/>
  <c r="M85" i="21" a="1"/>
  <c r="M85" i="21" s="1"/>
  <c r="M96" i="21" a="1"/>
  <c r="M96" i="21" s="1"/>
  <c r="M108" i="21" a="1"/>
  <c r="M108" i="21" s="1"/>
  <c r="M119" i="21" a="1"/>
  <c r="M119" i="21" s="1"/>
  <c r="M130" i="21" a="1"/>
  <c r="M130" i="21" s="1"/>
  <c r="M142" i="21" a="1"/>
  <c r="M142" i="21" s="1"/>
  <c r="M152" i="21" a="1"/>
  <c r="M152" i="21" s="1"/>
  <c r="M164" i="21" a="1"/>
  <c r="M164" i="21" s="1"/>
  <c r="M186" i="21" a="1"/>
  <c r="M186" i="21" s="1"/>
  <c r="M198" i="21" a="1"/>
  <c r="M198" i="21" s="1"/>
  <c r="M209" i="21" a="1"/>
  <c r="M209" i="21" s="1"/>
  <c r="M220" i="21" a="1"/>
  <c r="M220" i="21" s="1"/>
  <c r="M232" i="21" a="1"/>
  <c r="M232" i="21" s="1"/>
  <c r="M243" i="21" a="1"/>
  <c r="M243" i="21" s="1"/>
  <c r="M254" i="21" a="1"/>
  <c r="M254" i="21" s="1"/>
  <c r="M266" i="21" a="1"/>
  <c r="M266" i="21" s="1"/>
  <c r="M277" i="21" a="1"/>
  <c r="M277" i="21" s="1"/>
  <c r="M288" i="21" a="1"/>
  <c r="M288" i="21" s="1"/>
  <c r="M300" i="21" a="1"/>
  <c r="M300" i="21" s="1"/>
  <c r="M311" i="21" a="1"/>
  <c r="M311" i="21" s="1"/>
  <c r="M322" i="21" a="1"/>
  <c r="M322" i="21" s="1"/>
  <c r="M334" i="21" a="1"/>
  <c r="M334" i="21" s="1"/>
  <c r="M344" i="21" a="1"/>
  <c r="M344" i="21" s="1"/>
  <c r="M356" i="21" a="1"/>
  <c r="M356" i="21" s="1"/>
  <c r="M378" i="21" a="1"/>
  <c r="M378" i="21" s="1"/>
  <c r="M390" i="21" a="1"/>
  <c r="M390" i="21" s="1"/>
  <c r="M401" i="21" a="1"/>
  <c r="M401" i="21" s="1"/>
  <c r="M412" i="21" a="1"/>
  <c r="M412" i="21" s="1"/>
  <c r="M424" i="21" a="1"/>
  <c r="M424" i="21" s="1"/>
  <c r="M435" i="21" a="1"/>
  <c r="M435" i="21" s="1"/>
  <c r="M446" i="21" a="1"/>
  <c r="M446" i="21" s="1"/>
  <c r="M458" i="21" a="1"/>
  <c r="M458" i="21" s="1"/>
  <c r="M470" i="21" a="1"/>
  <c r="M470" i="21" s="1"/>
  <c r="M482" i="21" a="1"/>
  <c r="M482" i="21" s="1"/>
  <c r="M41" i="21" a="1"/>
  <c r="M41" i="21" s="1"/>
  <c r="M44" i="21" a="1"/>
  <c r="M44" i="21" s="1"/>
  <c r="M55" i="21" a="1"/>
  <c r="M55" i="21" s="1"/>
  <c r="M66" i="21" a="1"/>
  <c r="M66" i="21" s="1"/>
  <c r="M78" i="21" a="1"/>
  <c r="M78" i="21" s="1"/>
  <c r="M88" i="21" a="1"/>
  <c r="M88" i="21" s="1"/>
  <c r="M100" i="21" a="1"/>
  <c r="M100" i="21" s="1"/>
  <c r="M122" i="21" a="1"/>
  <c r="M122" i="21" s="1"/>
  <c r="M134" i="21" a="1"/>
  <c r="M134" i="21" s="1"/>
  <c r="M145" i="21" a="1"/>
  <c r="M145" i="21" s="1"/>
  <c r="M156" i="21" a="1"/>
  <c r="M156" i="21" s="1"/>
  <c r="M168" i="21" a="1"/>
  <c r="M168" i="21" s="1"/>
  <c r="M179" i="21" a="1"/>
  <c r="M179" i="21" s="1"/>
  <c r="M190" i="21" a="1"/>
  <c r="M190" i="21" s="1"/>
  <c r="M202" i="21" a="1"/>
  <c r="M202" i="21" s="1"/>
  <c r="M213" i="21" a="1"/>
  <c r="M213" i="21" s="1"/>
  <c r="M224" i="21" a="1"/>
  <c r="M224" i="21" s="1"/>
  <c r="M236" i="21" a="1"/>
  <c r="M236" i="21" s="1"/>
  <c r="M247" i="21" a="1"/>
  <c r="M247" i="21" s="1"/>
  <c r="M258" i="21" a="1"/>
  <c r="M258" i="21" s="1"/>
  <c r="M270" i="21" a="1"/>
  <c r="M270" i="21" s="1"/>
  <c r="M280" i="21" a="1"/>
  <c r="M280" i="21" s="1"/>
  <c r="M292" i="21" a="1"/>
  <c r="M292" i="21" s="1"/>
  <c r="M314" i="21" a="1"/>
  <c r="M314" i="21" s="1"/>
  <c r="M326" i="21" a="1"/>
  <c r="M326" i="21" s="1"/>
  <c r="M337" i="21" a="1"/>
  <c r="M337" i="21" s="1"/>
  <c r="M348" i="21" a="1"/>
  <c r="M348" i="21" s="1"/>
  <c r="M360" i="21" a="1"/>
  <c r="M360" i="21" s="1"/>
  <c r="M371" i="21" a="1"/>
  <c r="M371" i="21" s="1"/>
  <c r="M382" i="21" a="1"/>
  <c r="M382" i="21" s="1"/>
  <c r="M394" i="21" a="1"/>
  <c r="M394" i="21" s="1"/>
  <c r="M405" i="21" a="1"/>
  <c r="M405" i="21" s="1"/>
  <c r="M79" i="21" a="1"/>
  <c r="M79" i="21" s="1"/>
  <c r="M101" i="21" a="1"/>
  <c r="M101" i="21" s="1"/>
  <c r="M123" i="21" a="1"/>
  <c r="M123" i="21" s="1"/>
  <c r="M162" i="21" a="1"/>
  <c r="M162" i="21" s="1"/>
  <c r="M181" i="21" a="1"/>
  <c r="M181" i="21" s="1"/>
  <c r="M201" i="21" a="1"/>
  <c r="M201" i="21" s="1"/>
  <c r="M221" i="21" a="1"/>
  <c r="M221" i="21" s="1"/>
  <c r="M239" i="21" a="1"/>
  <c r="M239" i="21" s="1"/>
  <c r="M259" i="21" a="1"/>
  <c r="M259" i="21" s="1"/>
  <c r="M279" i="21" a="1"/>
  <c r="M279" i="21" s="1"/>
  <c r="M298" i="21" a="1"/>
  <c r="M298" i="21" s="1"/>
  <c r="M316" i="21" a="1"/>
  <c r="M316" i="21" s="1"/>
  <c r="M336" i="21" a="1"/>
  <c r="M336" i="21" s="1"/>
  <c r="M357" i="21" a="1"/>
  <c r="M357" i="21" s="1"/>
  <c r="M374" i="21" a="1"/>
  <c r="M374" i="21" s="1"/>
  <c r="M395" i="21" a="1"/>
  <c r="M395" i="21" s="1"/>
  <c r="M414" i="21" a="1"/>
  <c r="M414" i="21" s="1"/>
  <c r="M430" i="21" a="1"/>
  <c r="M430" i="21" s="1"/>
  <c r="M447" i="21" a="1"/>
  <c r="M447" i="21" s="1"/>
  <c r="M462" i="21" a="1"/>
  <c r="M462" i="21" s="1"/>
  <c r="M476" i="21" a="1"/>
  <c r="M476" i="21" s="1"/>
  <c r="M56" i="21" a="1"/>
  <c r="M56" i="21" s="1"/>
  <c r="M102" i="21" a="1"/>
  <c r="M102" i="21" s="1"/>
  <c r="M124" i="21" a="1"/>
  <c r="M124" i="21" s="1"/>
  <c r="M144" i="21" a="1"/>
  <c r="M144" i="21" s="1"/>
  <c r="M165" i="21" a="1"/>
  <c r="M165" i="21" s="1"/>
  <c r="M182" i="21" a="1"/>
  <c r="M182" i="21" s="1"/>
  <c r="M203" i="21" a="1"/>
  <c r="M203" i="21" s="1"/>
  <c r="M222" i="21" a="1"/>
  <c r="M222" i="21" s="1"/>
  <c r="M241" i="21" a="1"/>
  <c r="M241" i="21" s="1"/>
  <c r="M260" i="21" a="1"/>
  <c r="M260" i="21" s="1"/>
  <c r="M301" i="21" a="1"/>
  <c r="M301" i="21" s="1"/>
  <c r="M317" i="21" a="1"/>
  <c r="M317" i="21" s="1"/>
  <c r="M338" i="21" a="1"/>
  <c r="M338" i="21" s="1"/>
  <c r="M358" i="21" a="1"/>
  <c r="M358" i="21" s="1"/>
  <c r="M376" i="21" a="1"/>
  <c r="M376" i="21" s="1"/>
  <c r="M396" i="21" a="1"/>
  <c r="M396" i="21" s="1"/>
  <c r="M415" i="21" a="1"/>
  <c r="M415" i="21" s="1"/>
  <c r="M431" i="21" a="1"/>
  <c r="M431" i="21" s="1"/>
  <c r="M448" i="21" a="1"/>
  <c r="M448" i="21" s="1"/>
  <c r="M463" i="21" a="1"/>
  <c r="M463" i="21" s="1"/>
  <c r="M477" i="21" a="1"/>
  <c r="M477" i="21" s="1"/>
  <c r="M57" i="21" a="1"/>
  <c r="M57" i="21" s="1"/>
  <c r="M80" i="21" a="1"/>
  <c r="M80" i="21" s="1"/>
  <c r="M103" i="21" a="1"/>
  <c r="M103" i="21" s="1"/>
  <c r="M125" i="21" a="1"/>
  <c r="M125" i="21" s="1"/>
  <c r="M146" i="21" a="1"/>
  <c r="M146" i="21" s="1"/>
  <c r="M166" i="21" a="1"/>
  <c r="M166" i="21" s="1"/>
  <c r="M184" i="21" a="1"/>
  <c r="M184" i="21" s="1"/>
  <c r="M204" i="21" a="1"/>
  <c r="M204" i="21" s="1"/>
  <c r="M223" i="21" a="1"/>
  <c r="M223" i="21" s="1"/>
  <c r="M244" i="21" a="1"/>
  <c r="M244" i="21" s="1"/>
  <c r="M261" i="21" a="1"/>
  <c r="M261" i="21" s="1"/>
  <c r="M281" i="21" a="1"/>
  <c r="M281" i="21" s="1"/>
  <c r="M302" i="21" a="1"/>
  <c r="M302" i="21" s="1"/>
  <c r="M320" i="21" a="1"/>
  <c r="M320" i="21" s="1"/>
  <c r="M339" i="21" a="1"/>
  <c r="M339" i="21" s="1"/>
  <c r="M359" i="21" a="1"/>
  <c r="M359" i="21" s="1"/>
  <c r="M379" i="21" a="1"/>
  <c r="M379" i="21" s="1"/>
  <c r="M397" i="21" a="1"/>
  <c r="M397" i="21" s="1"/>
  <c r="M416" i="21" a="1"/>
  <c r="M416" i="21" s="1"/>
  <c r="M433" i="21" a="1"/>
  <c r="M433" i="21" s="1"/>
  <c r="M449" i="21" a="1"/>
  <c r="M449" i="21" s="1"/>
  <c r="M464" i="21" a="1"/>
  <c r="M464" i="21" s="1"/>
  <c r="M478" i="21" a="1"/>
  <c r="M478" i="21" s="1"/>
  <c r="M63" i="21" a="1"/>
  <c r="M63" i="21" s="1"/>
  <c r="M86" i="21" a="1"/>
  <c r="M86" i="21" s="1"/>
  <c r="M109" i="21" a="1"/>
  <c r="M109" i="21" s="1"/>
  <c r="M128" i="21" a="1"/>
  <c r="M128" i="21" s="1"/>
  <c r="M147" i="21" a="1"/>
  <c r="M147" i="21" s="1"/>
  <c r="M167" i="21" a="1"/>
  <c r="M167" i="21" s="1"/>
  <c r="M187" i="21" a="1"/>
  <c r="M187" i="21" s="1"/>
  <c r="M205" i="21" a="1"/>
  <c r="M205" i="21" s="1"/>
  <c r="M225" i="21" a="1"/>
  <c r="M225" i="21" s="1"/>
  <c r="M245" i="21" a="1"/>
  <c r="M245" i="21" s="1"/>
  <c r="M264" i="21" a="1"/>
  <c r="M264" i="21" s="1"/>
  <c r="M282" i="21" a="1"/>
  <c r="M282" i="21" s="1"/>
  <c r="M303" i="21" a="1"/>
  <c r="M303" i="21" s="1"/>
  <c r="M323" i="21" a="1"/>
  <c r="M323" i="21" s="1"/>
  <c r="M340" i="21" a="1"/>
  <c r="M340" i="21" s="1"/>
  <c r="M361" i="21" a="1"/>
  <c r="M361" i="21" s="1"/>
  <c r="M380" i="21" a="1"/>
  <c r="M380" i="21" s="1"/>
  <c r="M417" i="21" a="1"/>
  <c r="M417" i="21" s="1"/>
  <c r="M436" i="21" a="1"/>
  <c r="M436" i="21" s="1"/>
  <c r="M450" i="21" a="1"/>
  <c r="M450" i="21" s="1"/>
  <c r="M465" i="21" a="1"/>
  <c r="M465" i="21" s="1"/>
  <c r="M480" i="21" a="1"/>
  <c r="M480" i="21" s="1"/>
  <c r="M42" i="21" a="1"/>
  <c r="M42" i="21" s="1"/>
  <c r="M64" i="21" a="1"/>
  <c r="M64" i="21" s="1"/>
  <c r="M87" i="21" a="1"/>
  <c r="M87" i="21" s="1"/>
  <c r="M110" i="21" a="1"/>
  <c r="M110" i="21" s="1"/>
  <c r="M131" i="21" a="1"/>
  <c r="M131" i="21" s="1"/>
  <c r="M148" i="21" a="1"/>
  <c r="M148" i="21" s="1"/>
  <c r="M169" i="21" a="1"/>
  <c r="M169" i="21" s="1"/>
  <c r="M188" i="21" a="1"/>
  <c r="M188" i="21" s="1"/>
  <c r="M226" i="21" a="1"/>
  <c r="M226" i="21" s="1"/>
  <c r="M246" i="21" a="1"/>
  <c r="M246" i="21" s="1"/>
  <c r="M267" i="21" a="1"/>
  <c r="M267" i="21" s="1"/>
  <c r="M283" i="21" a="1"/>
  <c r="M283" i="21" s="1"/>
  <c r="M304" i="21" a="1"/>
  <c r="M304" i="21" s="1"/>
  <c r="M324" i="21" a="1"/>
  <c r="M324" i="21" s="1"/>
  <c r="M343" i="21" a="1"/>
  <c r="M343" i="21" s="1"/>
  <c r="M362" i="21" a="1"/>
  <c r="M362" i="21" s="1"/>
  <c r="M381" i="21" a="1"/>
  <c r="M381" i="21" s="1"/>
  <c r="M402" i="21" a="1"/>
  <c r="M402" i="21" s="1"/>
  <c r="M418" i="21" a="1"/>
  <c r="M418" i="21" s="1"/>
  <c r="M437" i="21" a="1"/>
  <c r="M437" i="21" s="1"/>
  <c r="M451" i="21" a="1"/>
  <c r="M451" i="21" s="1"/>
  <c r="M466" i="21" a="1"/>
  <c r="M466" i="21" s="1"/>
  <c r="M481" i="21" a="1"/>
  <c r="M481" i="21" s="1"/>
  <c r="M468" i="21" a="1"/>
  <c r="M468" i="21" s="1"/>
  <c r="M483" i="21" a="1"/>
  <c r="M483" i="21" s="1"/>
  <c r="M45" i="21" a="1"/>
  <c r="M45" i="21" s="1"/>
  <c r="M67" i="21" a="1"/>
  <c r="M67" i="21" s="1"/>
  <c r="M112" i="21" a="1"/>
  <c r="M112" i="21" s="1"/>
  <c r="M133" i="21" a="1"/>
  <c r="M133" i="21" s="1"/>
  <c r="M153" i="21" a="1"/>
  <c r="M153" i="21" s="1"/>
  <c r="M191" i="21" a="1"/>
  <c r="M191" i="21" s="1"/>
  <c r="M211" i="21" a="1"/>
  <c r="M211" i="21" s="1"/>
  <c r="M248" i="21" a="1"/>
  <c r="M248" i="21" s="1"/>
  <c r="M269" i="21" a="1"/>
  <c r="M269" i="21" s="1"/>
  <c r="M289" i="21" a="1"/>
  <c r="M289" i="21" s="1"/>
  <c r="M327" i="21" a="1"/>
  <c r="M327" i="21" s="1"/>
  <c r="M346" i="21" a="1"/>
  <c r="M346" i="21" s="1"/>
  <c r="M384" i="21" a="1"/>
  <c r="M384" i="21" s="1"/>
  <c r="M43" i="21" a="1"/>
  <c r="M43" i="21" s="1"/>
  <c r="M65" i="21" a="1"/>
  <c r="M65" i="21" s="1"/>
  <c r="M111" i="21" a="1"/>
  <c r="M111" i="21" s="1"/>
  <c r="M132" i="21" a="1"/>
  <c r="M132" i="21" s="1"/>
  <c r="M151" i="21" a="1"/>
  <c r="M151" i="21" s="1"/>
  <c r="M170" i="21" a="1"/>
  <c r="M170" i="21" s="1"/>
  <c r="M189" i="21" a="1"/>
  <c r="M189" i="21" s="1"/>
  <c r="M210" i="21" a="1"/>
  <c r="M210" i="21" s="1"/>
  <c r="M227" i="21" a="1"/>
  <c r="M227" i="21" s="1"/>
  <c r="M268" i="21" a="1"/>
  <c r="M268" i="21" s="1"/>
  <c r="M286" i="21" a="1"/>
  <c r="M286" i="21" s="1"/>
  <c r="M305" i="21" a="1"/>
  <c r="M305" i="21" s="1"/>
  <c r="M325" i="21" a="1"/>
  <c r="M325" i="21" s="1"/>
  <c r="M345" i="21" a="1"/>
  <c r="M345" i="21" s="1"/>
  <c r="M363" i="21" a="1"/>
  <c r="M363" i="21" s="1"/>
  <c r="M383" i="21" a="1"/>
  <c r="M383" i="21" s="1"/>
  <c r="M403" i="21" a="1"/>
  <c r="M403" i="21" s="1"/>
  <c r="M419" i="21" a="1"/>
  <c r="M419" i="21" s="1"/>
  <c r="M438" i="21" a="1"/>
  <c r="M438" i="21" s="1"/>
  <c r="M452" i="21" a="1"/>
  <c r="M452" i="21" s="1"/>
  <c r="M89" i="21" a="1"/>
  <c r="M89" i="21" s="1"/>
  <c r="M171" i="21" a="1"/>
  <c r="M171" i="21" s="1"/>
  <c r="M230" i="21" a="1"/>
  <c r="M230" i="21" s="1"/>
  <c r="M306" i="21" a="1"/>
  <c r="M306" i="21" s="1"/>
  <c r="M366" i="21" a="1"/>
  <c r="M366" i="21" s="1"/>
  <c r="M47" i="21" a="1"/>
  <c r="M47" i="21" s="1"/>
  <c r="M69" i="21" a="1"/>
  <c r="M69" i="21" s="1"/>
  <c r="M91" i="21" a="1"/>
  <c r="M91" i="21" s="1"/>
  <c r="M114" i="21" a="1"/>
  <c r="M114" i="21" s="1"/>
  <c r="M136" i="21" a="1"/>
  <c r="M136" i="21" s="1"/>
  <c r="M155" i="21" a="1"/>
  <c r="M155" i="21" s="1"/>
  <c r="M176" i="21" a="1"/>
  <c r="M176" i="21" s="1"/>
  <c r="M193" i="21" a="1"/>
  <c r="M193" i="21" s="1"/>
  <c r="M214" i="21" a="1"/>
  <c r="M214" i="21" s="1"/>
  <c r="M234" i="21" a="1"/>
  <c r="M234" i="21" s="1"/>
  <c r="M252" i="21" a="1"/>
  <c r="M252" i="21" s="1"/>
  <c r="M291" i="21" a="1"/>
  <c r="M291" i="21" s="1"/>
  <c r="M329" i="21" a="1"/>
  <c r="M329" i="21" s="1"/>
  <c r="M349" i="21" a="1"/>
  <c r="M349" i="21" s="1"/>
  <c r="M369" i="21" a="1"/>
  <c r="M369" i="21" s="1"/>
  <c r="M388" i="21" a="1"/>
  <c r="M388" i="21" s="1"/>
  <c r="M407" i="21" a="1"/>
  <c r="M407" i="21" s="1"/>
  <c r="M426" i="21" a="1"/>
  <c r="M426" i="21" s="1"/>
  <c r="M440" i="21" a="1"/>
  <c r="M440" i="21" s="1"/>
  <c r="M457" i="21" a="1"/>
  <c r="M457" i="21" s="1"/>
  <c r="M472" i="21" a="1"/>
  <c r="M472" i="21" s="1"/>
  <c r="M486" i="21" a="1"/>
  <c r="M486" i="21" s="1"/>
  <c r="M90" i="21" a="1"/>
  <c r="M90" i="21" s="1"/>
  <c r="M154" i="21" a="1"/>
  <c r="M154" i="21" s="1"/>
  <c r="M212" i="21" a="1"/>
  <c r="M212" i="21" s="1"/>
  <c r="M271" i="21" a="1"/>
  <c r="M271" i="21" s="1"/>
  <c r="M328" i="21" a="1"/>
  <c r="M328" i="21" s="1"/>
  <c r="M385" i="21" a="1"/>
  <c r="M385" i="21" s="1"/>
  <c r="M428" i="21" a="1"/>
  <c r="M428" i="21" s="1"/>
  <c r="M469" i="21" a="1"/>
  <c r="M469" i="21" s="1"/>
  <c r="M192" i="21" a="1"/>
  <c r="M192" i="21" s="1"/>
  <c r="M137" i="21" a="1"/>
  <c r="M137" i="21" s="1"/>
  <c r="M370" i="21" a="1"/>
  <c r="M370" i="21" s="1"/>
  <c r="M427" i="21" a="1"/>
  <c r="M427" i="21" s="1"/>
  <c r="M97" i="21" a="1"/>
  <c r="M97" i="21" s="1"/>
  <c r="M157" i="21" a="1"/>
  <c r="M157" i="21" s="1"/>
  <c r="M215" i="21" a="1"/>
  <c r="M215" i="21" s="1"/>
  <c r="M272" i="21" a="1"/>
  <c r="M272" i="21" s="1"/>
  <c r="M332" i="21" a="1"/>
  <c r="M332" i="21" s="1"/>
  <c r="M391" i="21" a="1"/>
  <c r="M391" i="21" s="1"/>
  <c r="M429" i="21" a="1"/>
  <c r="M429" i="21" s="1"/>
  <c r="M471" i="21" a="1"/>
  <c r="M471" i="21" s="1"/>
  <c r="M368" i="21" a="1"/>
  <c r="M368" i="21" s="1"/>
  <c r="M312" i="21" a="1"/>
  <c r="M312" i="21" s="1"/>
  <c r="M98" i="21" a="1"/>
  <c r="M98" i="21" s="1"/>
  <c r="M158" i="21" a="1"/>
  <c r="M158" i="21" s="1"/>
  <c r="M275" i="21" a="1"/>
  <c r="M275" i="21" s="1"/>
  <c r="M335" i="21" a="1"/>
  <c r="M335" i="21" s="1"/>
  <c r="M392" i="21" a="1"/>
  <c r="M392" i="21" s="1"/>
  <c r="M439" i="21" a="1"/>
  <c r="M439" i="21" s="1"/>
  <c r="M473" i="21" a="1"/>
  <c r="M473" i="21" s="1"/>
  <c r="M309" i="21" a="1"/>
  <c r="M309" i="21" s="1"/>
  <c r="M373" i="21" a="1"/>
  <c r="M373" i="21" s="1"/>
  <c r="M99" i="21" a="1"/>
  <c r="M99" i="21" s="1"/>
  <c r="M159" i="21" a="1"/>
  <c r="M159" i="21" s="1"/>
  <c r="M218" i="21" a="1"/>
  <c r="M218" i="21" s="1"/>
  <c r="M278" i="21" a="1"/>
  <c r="M278" i="21" s="1"/>
  <c r="M393" i="21" a="1"/>
  <c r="M393" i="21" s="1"/>
  <c r="M474" i="21" a="1"/>
  <c r="M474" i="21" s="1"/>
  <c r="M249" i="21" a="1"/>
  <c r="M249" i="21" s="1"/>
  <c r="M459" i="21" a="1"/>
  <c r="M459" i="21" s="1"/>
  <c r="M46" i="21" a="1"/>
  <c r="M46" i="21" s="1"/>
  <c r="M113" i="21" a="1"/>
  <c r="M113" i="21" s="1"/>
  <c r="M174" i="21" a="1"/>
  <c r="M174" i="21" s="1"/>
  <c r="M233" i="21" a="1"/>
  <c r="M233" i="21" s="1"/>
  <c r="M290" i="21" a="1"/>
  <c r="M290" i="21" s="1"/>
  <c r="M347" i="21" a="1"/>
  <c r="M347" i="21" s="1"/>
  <c r="M404" i="21" a="1"/>
  <c r="M404" i="21" s="1"/>
  <c r="M441" i="21" a="1"/>
  <c r="M441" i="21" s="1"/>
  <c r="M475" i="21" a="1"/>
  <c r="M475" i="21" s="1"/>
  <c r="M135" i="21" a="1"/>
  <c r="M135" i="21" s="1"/>
  <c r="M75" i="21" a="1"/>
  <c r="M75" i="21" s="1"/>
  <c r="M315" i="21" a="1"/>
  <c r="M315" i="21" s="1"/>
  <c r="M52" i="21" a="1"/>
  <c r="M52" i="21" s="1"/>
  <c r="M177" i="21" a="1"/>
  <c r="M177" i="21" s="1"/>
  <c r="M235" i="21" a="1"/>
  <c r="M235" i="21" s="1"/>
  <c r="M293" i="21" a="1"/>
  <c r="M293" i="21" s="1"/>
  <c r="M350" i="21" a="1"/>
  <c r="M350" i="21" s="1"/>
  <c r="M406" i="21" a="1"/>
  <c r="M406" i="21" s="1"/>
  <c r="M444" i="21" a="1"/>
  <c r="M444" i="21" s="1"/>
  <c r="M484" i="21" a="1"/>
  <c r="M484" i="21" s="1"/>
  <c r="M413" i="21" a="1"/>
  <c r="M413" i="21" s="1"/>
  <c r="M255" i="21" a="1"/>
  <c r="M255" i="21" s="1"/>
  <c r="M257" i="21" a="1"/>
  <c r="M257" i="21" s="1"/>
  <c r="M53" i="21" a="1"/>
  <c r="M53" i="21" s="1"/>
  <c r="M120" i="21" a="1"/>
  <c r="M120" i="21" s="1"/>
  <c r="M178" i="21" a="1"/>
  <c r="M178" i="21" s="1"/>
  <c r="M237" i="21" a="1"/>
  <c r="M237" i="21" s="1"/>
  <c r="M294" i="21" a="1"/>
  <c r="M294" i="21" s="1"/>
  <c r="M351" i="21" a="1"/>
  <c r="M351" i="21" s="1"/>
  <c r="M445" i="21" a="1"/>
  <c r="M445" i="21" s="1"/>
  <c r="M485" i="21" a="1"/>
  <c r="M485" i="21" s="1"/>
  <c r="M54" i="21" a="1"/>
  <c r="M54" i="21" s="1"/>
  <c r="M121" i="21" a="1"/>
  <c r="M121" i="21" s="1"/>
  <c r="M180" i="21" a="1"/>
  <c r="M180" i="21" s="1"/>
  <c r="M238" i="21" a="1"/>
  <c r="M238" i="21" s="1"/>
  <c r="M295" i="21" a="1"/>
  <c r="M295" i="21" s="1"/>
  <c r="M354" i="21" a="1"/>
  <c r="M354" i="21" s="1"/>
  <c r="M410" i="21" a="1"/>
  <c r="M410" i="21" s="1"/>
  <c r="M453" i="21" a="1"/>
  <c r="M453" i="21" s="1"/>
  <c r="M68" i="21" a="1"/>
  <c r="M68" i="21" s="1"/>
  <c r="M456" i="21" a="1"/>
  <c r="M456" i="21" s="1"/>
  <c r="M196" i="21" a="1"/>
  <c r="M196" i="21" s="1"/>
  <c r="M422" i="21" a="1"/>
  <c r="M422" i="21" s="1"/>
  <c r="M461" i="21" a="1"/>
  <c r="M461" i="21" s="1"/>
  <c r="M76" i="21" a="1"/>
  <c r="M76" i="21" s="1"/>
  <c r="M140" i="21" a="1"/>
  <c r="M140" i="21" s="1"/>
  <c r="M199" i="21" a="1"/>
  <c r="M199" i="21" s="1"/>
  <c r="M256" i="21" a="1"/>
  <c r="M256" i="21" s="1"/>
  <c r="M313" i="21" a="1"/>
  <c r="M313" i="21" s="1"/>
  <c r="M372" i="21" a="1"/>
  <c r="M372" i="21" s="1"/>
  <c r="M425" i="21" a="1"/>
  <c r="M425" i="21" s="1"/>
  <c r="M460" i="21" a="1"/>
  <c r="M460" i="21" s="1"/>
  <c r="M77" i="21" a="1"/>
  <c r="M77" i="21" s="1"/>
  <c r="M143" i="21" a="1"/>
  <c r="M143" i="21" s="1"/>
  <c r="M200" i="21" a="1"/>
  <c r="M200" i="21" s="1"/>
  <c r="W14" i="20"/>
  <c r="V14" i="20"/>
  <c r="M34" i="21" l="1" a="1"/>
  <c r="M34" i="21" s="1"/>
  <c r="L34" i="21" a="1"/>
  <c r="L34" i="21" s="1"/>
  <c r="M35" i="21" a="1"/>
  <c r="M35" i="21" s="1"/>
  <c r="L35" i="21" a="1"/>
  <c r="L35" i="21" s="1"/>
  <c r="M36" i="21" a="1"/>
  <c r="M36" i="21" s="1"/>
  <c r="L36" i="21" a="1"/>
  <c r="L36" i="21" s="1"/>
  <c r="L10" i="21" a="1"/>
  <c r="L10" i="21" s="1"/>
  <c r="M10" i="21" a="1"/>
  <c r="M10" i="21" s="1"/>
  <c r="M11" i="21" a="1"/>
  <c r="M11" i="21" s="1"/>
  <c r="L11" i="21" a="1"/>
  <c r="L11" i="21" s="1"/>
  <c r="O161" i="19" l="1"/>
  <c r="O160" i="19"/>
  <c r="O159" i="19"/>
  <c r="O158" i="19"/>
  <c r="O157" i="19"/>
  <c r="O156" i="19"/>
  <c r="O155" i="19"/>
  <c r="O154" i="19"/>
  <c r="O150" i="19"/>
  <c r="O149" i="19"/>
  <c r="O148" i="19"/>
  <c r="O147" i="19"/>
  <c r="O146" i="19"/>
  <c r="W16" i="20" l="1"/>
  <c r="V16" i="20"/>
  <c r="W12" i="20"/>
  <c r="V12" i="20"/>
  <c r="W13" i="20"/>
  <c r="V13" i="20"/>
  <c r="W15" i="20"/>
  <c r="W194" i="20" l="1"/>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D504" i="19" l="1"/>
  <c r="O504" i="19" s="1"/>
  <c r="D503" i="19"/>
  <c r="O503" i="19" s="1"/>
  <c r="D502" i="19"/>
  <c r="O502" i="19" s="1"/>
  <c r="D501" i="19"/>
  <c r="O501" i="19" s="1"/>
  <c r="D500" i="19"/>
  <c r="O500" i="19" s="1"/>
  <c r="D499" i="19"/>
  <c r="O499" i="19" s="1"/>
  <c r="D498" i="19"/>
  <c r="O498" i="19" s="1"/>
  <c r="D497" i="19"/>
  <c r="O497" i="19" s="1"/>
  <c r="D496" i="19"/>
  <c r="O496" i="19" s="1"/>
  <c r="D495" i="19"/>
  <c r="O495" i="19" s="1"/>
  <c r="D494" i="19"/>
  <c r="O494" i="19" s="1"/>
  <c r="D493" i="19"/>
  <c r="O493" i="19" s="1"/>
  <c r="D492" i="19"/>
  <c r="O492" i="19" s="1"/>
  <c r="D491" i="19"/>
  <c r="O491" i="19" s="1"/>
  <c r="D490" i="19"/>
  <c r="O490" i="19" s="1"/>
  <c r="D489" i="19"/>
  <c r="O489" i="19" s="1"/>
  <c r="D488" i="19"/>
  <c r="O488" i="19" s="1"/>
  <c r="D487" i="19"/>
  <c r="O487" i="19" s="1"/>
  <c r="D486" i="19"/>
  <c r="O486" i="19" s="1"/>
  <c r="D485" i="19"/>
  <c r="O485" i="19" s="1"/>
  <c r="D484" i="19"/>
  <c r="O484" i="19" s="1"/>
  <c r="D483" i="19"/>
  <c r="O483" i="19" s="1"/>
  <c r="D482" i="19"/>
  <c r="O482" i="19" s="1"/>
  <c r="D481" i="19"/>
  <c r="O481" i="19" s="1"/>
  <c r="D480" i="19"/>
  <c r="O480" i="19" s="1"/>
  <c r="D479" i="19"/>
  <c r="O479" i="19" s="1"/>
  <c r="D478" i="19"/>
  <c r="O478" i="19" s="1"/>
  <c r="D477" i="19"/>
  <c r="O477" i="19" s="1"/>
  <c r="D476" i="19"/>
  <c r="O476" i="19" s="1"/>
  <c r="D475" i="19"/>
  <c r="O475" i="19" s="1"/>
  <c r="D474" i="19"/>
  <c r="O474" i="19" s="1"/>
  <c r="D473" i="19"/>
  <c r="O473" i="19" s="1"/>
  <c r="D472" i="19"/>
  <c r="O472" i="19" s="1"/>
  <c r="D471" i="19"/>
  <c r="O471" i="19" s="1"/>
  <c r="D470" i="19"/>
  <c r="O470" i="19" s="1"/>
  <c r="D469" i="19"/>
  <c r="O469" i="19" s="1"/>
  <c r="D468" i="19"/>
  <c r="O468" i="19" s="1"/>
  <c r="D467" i="19"/>
  <c r="O467" i="19" s="1"/>
  <c r="D466" i="19"/>
  <c r="O466" i="19" s="1"/>
  <c r="D465" i="19"/>
  <c r="O465" i="19" s="1"/>
  <c r="D464" i="19"/>
  <c r="O464" i="19" s="1"/>
  <c r="D463" i="19"/>
  <c r="O463" i="19" s="1"/>
  <c r="D462" i="19"/>
  <c r="O462" i="19" s="1"/>
  <c r="D461" i="19"/>
  <c r="O461" i="19" s="1"/>
  <c r="D460" i="19"/>
  <c r="O460" i="19" s="1"/>
  <c r="D459" i="19"/>
  <c r="O459" i="19" s="1"/>
  <c r="D458" i="19"/>
  <c r="O458" i="19" s="1"/>
  <c r="D457" i="19"/>
  <c r="O457" i="19" s="1"/>
  <c r="D456" i="19"/>
  <c r="O456" i="19" s="1"/>
  <c r="D455" i="19"/>
  <c r="O455" i="19" s="1"/>
  <c r="D454" i="19"/>
  <c r="O454" i="19" s="1"/>
  <c r="D453" i="19"/>
  <c r="O453" i="19" s="1"/>
  <c r="D452" i="19"/>
  <c r="O452" i="19" s="1"/>
  <c r="D451" i="19"/>
  <c r="O451" i="19" s="1"/>
  <c r="D450" i="19"/>
  <c r="O450" i="19" s="1"/>
  <c r="D449" i="19"/>
  <c r="O449" i="19" s="1"/>
  <c r="D448" i="19"/>
  <c r="O448" i="19" s="1"/>
  <c r="D447" i="19"/>
  <c r="O447" i="19" s="1"/>
  <c r="D446" i="19"/>
  <c r="O446" i="19" s="1"/>
  <c r="D445" i="19"/>
  <c r="O445" i="19" s="1"/>
  <c r="D444" i="19"/>
  <c r="O444" i="19" s="1"/>
  <c r="D443" i="19"/>
  <c r="O443" i="19" s="1"/>
  <c r="D442" i="19"/>
  <c r="O442" i="19" s="1"/>
  <c r="D441" i="19"/>
  <c r="O441" i="19" s="1"/>
  <c r="D440" i="19"/>
  <c r="O440" i="19" s="1"/>
  <c r="D439" i="19"/>
  <c r="O439" i="19" s="1"/>
  <c r="D438" i="19"/>
  <c r="O438" i="19" s="1"/>
  <c r="D437" i="19"/>
  <c r="O437" i="19" s="1"/>
  <c r="D436" i="19"/>
  <c r="O436" i="19" s="1"/>
  <c r="D435" i="19"/>
  <c r="O435" i="19" s="1"/>
  <c r="D434" i="19"/>
  <c r="O434" i="19" s="1"/>
  <c r="D433" i="19"/>
  <c r="O433" i="19" s="1"/>
  <c r="D432" i="19"/>
  <c r="O432" i="19" s="1"/>
  <c r="D431" i="19"/>
  <c r="O431" i="19" s="1"/>
  <c r="D430" i="19"/>
  <c r="O430" i="19" s="1"/>
  <c r="D429" i="19"/>
  <c r="O429" i="19" s="1"/>
  <c r="D428" i="19"/>
  <c r="O428" i="19" s="1"/>
  <c r="D427" i="19"/>
  <c r="O427" i="19" s="1"/>
  <c r="D426" i="19"/>
  <c r="O426" i="19" s="1"/>
  <c r="D425" i="19"/>
  <c r="O425" i="19" s="1"/>
  <c r="D424" i="19"/>
  <c r="O424" i="19" s="1"/>
  <c r="D423" i="19"/>
  <c r="O423" i="19" s="1"/>
  <c r="D422" i="19"/>
  <c r="O422" i="19" s="1"/>
  <c r="D421" i="19"/>
  <c r="O421" i="19" s="1"/>
  <c r="D420" i="19"/>
  <c r="O420" i="19" s="1"/>
  <c r="D419" i="19"/>
  <c r="O419" i="19" s="1"/>
  <c r="D418" i="19"/>
  <c r="O418" i="19" s="1"/>
  <c r="D417" i="19"/>
  <c r="O417" i="19" s="1"/>
  <c r="D416" i="19"/>
  <c r="O416" i="19" s="1"/>
  <c r="D415" i="19"/>
  <c r="O415" i="19" s="1"/>
  <c r="D414" i="19"/>
  <c r="O414" i="19" s="1"/>
  <c r="D413" i="19"/>
  <c r="O413" i="19" s="1"/>
  <c r="D412" i="19"/>
  <c r="O412" i="19" s="1"/>
  <c r="D411" i="19"/>
  <c r="O411" i="19" s="1"/>
  <c r="D410" i="19"/>
  <c r="O410" i="19" s="1"/>
  <c r="D409" i="19"/>
  <c r="O409" i="19" s="1"/>
  <c r="D408" i="19"/>
  <c r="O408" i="19" s="1"/>
  <c r="D407" i="19"/>
  <c r="O407" i="19" s="1"/>
  <c r="D406" i="19"/>
  <c r="O406" i="19" s="1"/>
  <c r="D405" i="19"/>
  <c r="O405" i="19" s="1"/>
  <c r="D404" i="19"/>
  <c r="O404" i="19" s="1"/>
  <c r="D403" i="19"/>
  <c r="O403" i="19" s="1"/>
  <c r="D402" i="19"/>
  <c r="O402" i="19" s="1"/>
  <c r="D401" i="19"/>
  <c r="O401" i="19" s="1"/>
  <c r="D400" i="19"/>
  <c r="O400" i="19" s="1"/>
  <c r="D399" i="19"/>
  <c r="O399" i="19" s="1"/>
  <c r="D398" i="19"/>
  <c r="O398" i="19" s="1"/>
  <c r="D397" i="19"/>
  <c r="O397" i="19" s="1"/>
  <c r="D396" i="19"/>
  <c r="O396" i="19" s="1"/>
  <c r="D395" i="19"/>
  <c r="O395" i="19" s="1"/>
  <c r="D394" i="19"/>
  <c r="O394" i="19" s="1"/>
  <c r="D393" i="19"/>
  <c r="O393" i="19" s="1"/>
  <c r="D392" i="19"/>
  <c r="O392" i="19" s="1"/>
  <c r="D391" i="19"/>
  <c r="O391" i="19" s="1"/>
  <c r="D390" i="19"/>
  <c r="O390" i="19" s="1"/>
  <c r="D389" i="19"/>
  <c r="O389" i="19" s="1"/>
  <c r="D388" i="19"/>
  <c r="O388" i="19" s="1"/>
  <c r="D387" i="19"/>
  <c r="O387" i="19" s="1"/>
  <c r="D386" i="19"/>
  <c r="O386" i="19" s="1"/>
  <c r="D385" i="19"/>
  <c r="O385" i="19" s="1"/>
  <c r="D384" i="19"/>
  <c r="O384" i="19" s="1"/>
  <c r="D383" i="19"/>
  <c r="O383" i="19" s="1"/>
  <c r="D382" i="19"/>
  <c r="O382" i="19" s="1"/>
  <c r="D381" i="19"/>
  <c r="O381" i="19" s="1"/>
  <c r="D380" i="19"/>
  <c r="O380" i="19" s="1"/>
  <c r="D379" i="19"/>
  <c r="O379" i="19" s="1"/>
  <c r="D378" i="19"/>
  <c r="O378" i="19" s="1"/>
  <c r="D377" i="19"/>
  <c r="O377" i="19" s="1"/>
  <c r="D376" i="19"/>
  <c r="O376" i="19" s="1"/>
  <c r="D375" i="19"/>
  <c r="O375" i="19" s="1"/>
  <c r="D374" i="19"/>
  <c r="O374" i="19" s="1"/>
  <c r="D373" i="19"/>
  <c r="O373" i="19" s="1"/>
  <c r="D372" i="19"/>
  <c r="O372" i="19" s="1"/>
  <c r="D371" i="19"/>
  <c r="O371" i="19" s="1"/>
  <c r="D370" i="19"/>
  <c r="O370" i="19" s="1"/>
  <c r="D369" i="19"/>
  <c r="O369" i="19" s="1"/>
  <c r="D368" i="19"/>
  <c r="O368" i="19" s="1"/>
  <c r="D367" i="19"/>
  <c r="O367" i="19" s="1"/>
  <c r="D366" i="19"/>
  <c r="O366" i="19" s="1"/>
  <c r="D365" i="19"/>
  <c r="O365" i="19" s="1"/>
  <c r="D364" i="19"/>
  <c r="O364" i="19" s="1"/>
  <c r="D363" i="19"/>
  <c r="O363" i="19" s="1"/>
  <c r="D362" i="19"/>
  <c r="O362" i="19" s="1"/>
  <c r="D361" i="19"/>
  <c r="O361" i="19" s="1"/>
  <c r="D360" i="19"/>
  <c r="O360" i="19" s="1"/>
  <c r="D359" i="19"/>
  <c r="O359" i="19" s="1"/>
  <c r="D358" i="19"/>
  <c r="O358" i="19" s="1"/>
  <c r="D357" i="19"/>
  <c r="O357" i="19" s="1"/>
  <c r="D356" i="19"/>
  <c r="O356" i="19" s="1"/>
  <c r="D355" i="19"/>
  <c r="O355" i="19" s="1"/>
  <c r="D354" i="19"/>
  <c r="O354" i="19" s="1"/>
  <c r="D353" i="19"/>
  <c r="O353" i="19" s="1"/>
  <c r="D352" i="19"/>
  <c r="O352" i="19" s="1"/>
  <c r="D351" i="19"/>
  <c r="O351" i="19" s="1"/>
  <c r="D350" i="19"/>
  <c r="O350" i="19" s="1"/>
  <c r="D349" i="19"/>
  <c r="O349" i="19" s="1"/>
  <c r="D348" i="19"/>
  <c r="O348" i="19" s="1"/>
  <c r="D347" i="19"/>
  <c r="O347" i="19" s="1"/>
  <c r="D346" i="19"/>
  <c r="O346" i="19" s="1"/>
  <c r="D345" i="19"/>
  <c r="O345" i="19" s="1"/>
  <c r="D344" i="19"/>
  <c r="O344" i="19" s="1"/>
  <c r="D343" i="19"/>
  <c r="O343" i="19" s="1"/>
  <c r="D342" i="19"/>
  <c r="O342" i="19" s="1"/>
  <c r="D341" i="19"/>
  <c r="O341" i="19" s="1"/>
  <c r="D340" i="19"/>
  <c r="O340" i="19" s="1"/>
  <c r="D339" i="19"/>
  <c r="O339" i="19" s="1"/>
  <c r="D338" i="19"/>
  <c r="O338" i="19" s="1"/>
  <c r="D337" i="19"/>
  <c r="O337" i="19" s="1"/>
  <c r="D336" i="19"/>
  <c r="O336" i="19" s="1"/>
  <c r="D335" i="19"/>
  <c r="O335" i="19" s="1"/>
  <c r="D334" i="19"/>
  <c r="O334" i="19" s="1"/>
  <c r="D333" i="19"/>
  <c r="O333" i="19" s="1"/>
  <c r="D332" i="19"/>
  <c r="O332" i="19" s="1"/>
  <c r="D331" i="19"/>
  <c r="O331" i="19" s="1"/>
  <c r="D330" i="19"/>
  <c r="O330" i="19" s="1"/>
  <c r="D329" i="19"/>
  <c r="O329" i="19" s="1"/>
  <c r="D328" i="19"/>
  <c r="O328" i="19" s="1"/>
  <c r="D327" i="19"/>
  <c r="O327" i="19" s="1"/>
  <c r="D326" i="19"/>
  <c r="O326" i="19" s="1"/>
  <c r="D325" i="19"/>
  <c r="O325" i="19" s="1"/>
  <c r="D324" i="19"/>
  <c r="O324" i="19" s="1"/>
  <c r="D323" i="19"/>
  <c r="O323" i="19" s="1"/>
  <c r="D322" i="19"/>
  <c r="O322" i="19" s="1"/>
  <c r="D321" i="19"/>
  <c r="O321" i="19" s="1"/>
  <c r="D320" i="19"/>
  <c r="O320" i="19" s="1"/>
  <c r="D319" i="19"/>
  <c r="O319" i="19" s="1"/>
  <c r="D318" i="19"/>
  <c r="O318" i="19" s="1"/>
  <c r="D317" i="19"/>
  <c r="O317" i="19" s="1"/>
  <c r="D316" i="19"/>
  <c r="O316" i="19" s="1"/>
  <c r="D315" i="19"/>
  <c r="O315" i="19" s="1"/>
  <c r="D314" i="19"/>
  <c r="O314" i="19" s="1"/>
  <c r="D313" i="19"/>
  <c r="O313" i="19" s="1"/>
  <c r="D312" i="19"/>
  <c r="O312" i="19" s="1"/>
  <c r="D311" i="19"/>
  <c r="O311" i="19" s="1"/>
  <c r="D310" i="19"/>
  <c r="O310" i="19" s="1"/>
  <c r="D309" i="19"/>
  <c r="O309" i="19" s="1"/>
  <c r="D308" i="19"/>
  <c r="O308" i="19" s="1"/>
  <c r="D307" i="19"/>
  <c r="O307" i="19" s="1"/>
  <c r="D306" i="19"/>
  <c r="O306" i="19" s="1"/>
  <c r="D305" i="19"/>
  <c r="O305" i="19" s="1"/>
  <c r="D304" i="19"/>
  <c r="O304" i="19" s="1"/>
  <c r="D303" i="19"/>
  <c r="O303" i="19" s="1"/>
  <c r="D302" i="19"/>
  <c r="O302" i="19" s="1"/>
  <c r="D301" i="19"/>
  <c r="O301" i="19" s="1"/>
  <c r="D300" i="19"/>
  <c r="O300" i="19" s="1"/>
  <c r="D299" i="19"/>
  <c r="O299" i="19" s="1"/>
  <c r="D298" i="19"/>
  <c r="O298" i="19" s="1"/>
  <c r="D297" i="19"/>
  <c r="O297" i="19" s="1"/>
  <c r="D296" i="19"/>
  <c r="O296" i="19" s="1"/>
  <c r="D295" i="19"/>
  <c r="O295" i="19" s="1"/>
  <c r="D294" i="19"/>
  <c r="O294" i="19" s="1"/>
  <c r="D293" i="19"/>
  <c r="O293" i="19" s="1"/>
  <c r="D292" i="19"/>
  <c r="O292" i="19" s="1"/>
  <c r="D291" i="19"/>
  <c r="O291" i="19" s="1"/>
  <c r="D290" i="19"/>
  <c r="O290" i="19" s="1"/>
  <c r="D289" i="19"/>
  <c r="O289" i="19" s="1"/>
  <c r="D288" i="19"/>
  <c r="O288" i="19" s="1"/>
  <c r="D287" i="19"/>
  <c r="O287" i="19" s="1"/>
  <c r="D286" i="19"/>
  <c r="O286" i="19" s="1"/>
  <c r="D285" i="19"/>
  <c r="O285" i="19" s="1"/>
  <c r="D284" i="19"/>
  <c r="O284" i="19" s="1"/>
  <c r="D283" i="19"/>
  <c r="O283" i="19" s="1"/>
  <c r="D282" i="19"/>
  <c r="O282" i="19" s="1"/>
  <c r="D281" i="19"/>
  <c r="O281" i="19" s="1"/>
  <c r="D280" i="19"/>
  <c r="O280" i="19" s="1"/>
  <c r="D279" i="19"/>
  <c r="O279" i="19" s="1"/>
  <c r="D278" i="19"/>
  <c r="O278" i="19" s="1"/>
  <c r="D277" i="19"/>
  <c r="O277" i="19" s="1"/>
  <c r="D276" i="19"/>
  <c r="O276" i="19" s="1"/>
  <c r="D275" i="19"/>
  <c r="O275" i="19" s="1"/>
  <c r="D274" i="19"/>
  <c r="O274" i="19" s="1"/>
  <c r="D273" i="19"/>
  <c r="O273" i="19" s="1"/>
  <c r="D272" i="19"/>
  <c r="O272" i="19" s="1"/>
  <c r="D271" i="19"/>
  <c r="O271" i="19" s="1"/>
  <c r="D270" i="19"/>
  <c r="O270" i="19" s="1"/>
  <c r="D269" i="19"/>
  <c r="O269" i="19" s="1"/>
  <c r="O268" i="19"/>
  <c r="O267" i="19"/>
  <c r="O266" i="19"/>
  <c r="O265" i="19"/>
  <c r="O264" i="19"/>
  <c r="O263" i="19"/>
  <c r="O262" i="19"/>
  <c r="O261" i="19"/>
  <c r="O260" i="19"/>
  <c r="O259" i="19"/>
  <c r="O258" i="19"/>
  <c r="O257" i="19"/>
  <c r="O256" i="19"/>
  <c r="O255" i="19"/>
  <c r="O254" i="19"/>
  <c r="O253" i="19"/>
  <c r="O252" i="19"/>
  <c r="O251" i="19"/>
  <c r="O250" i="19"/>
  <c r="O249" i="19"/>
  <c r="O248" i="19"/>
  <c r="O247" i="19"/>
  <c r="O246" i="19"/>
  <c r="O245" i="19"/>
  <c r="O244" i="19"/>
  <c r="O243" i="19"/>
  <c r="O242" i="19"/>
  <c r="O241" i="19"/>
  <c r="O240" i="19"/>
  <c r="O239" i="19"/>
  <c r="O238" i="19"/>
  <c r="O237" i="19"/>
  <c r="O236" i="19"/>
  <c r="O235" i="19"/>
  <c r="O234" i="19"/>
  <c r="O233" i="19"/>
  <c r="O232" i="19"/>
  <c r="O231" i="19"/>
  <c r="O230" i="19"/>
  <c r="O229" i="19"/>
  <c r="O228" i="19"/>
  <c r="O227" i="19"/>
  <c r="O226" i="19"/>
  <c r="O225" i="19"/>
  <c r="O224" i="19"/>
  <c r="O223" i="19"/>
  <c r="O222" i="19"/>
  <c r="O221" i="19"/>
  <c r="O220" i="19"/>
  <c r="O219" i="19"/>
  <c r="O218" i="19"/>
  <c r="O217" i="19"/>
  <c r="O216" i="19"/>
  <c r="O215" i="19"/>
  <c r="O214" i="19"/>
  <c r="O213" i="19"/>
  <c r="O212" i="19"/>
  <c r="O211" i="19"/>
  <c r="O210" i="19"/>
  <c r="O209" i="19"/>
  <c r="O208" i="19"/>
  <c r="O207" i="19"/>
  <c r="O206" i="19"/>
  <c r="O205" i="19"/>
  <c r="O204" i="19"/>
  <c r="O203" i="19"/>
  <c r="O202" i="19"/>
  <c r="O201" i="19"/>
  <c r="O200" i="19"/>
  <c r="O199" i="19"/>
  <c r="O198" i="19"/>
  <c r="O197" i="19"/>
  <c r="O196" i="19"/>
  <c r="O195" i="19"/>
  <c r="O194" i="19"/>
  <c r="O193" i="19"/>
  <c r="O192" i="19"/>
  <c r="O191" i="19"/>
  <c r="O190" i="19"/>
  <c r="O189" i="19"/>
  <c r="O188" i="19"/>
  <c r="O187" i="19"/>
  <c r="O186" i="19"/>
  <c r="O185" i="19"/>
  <c r="O184" i="19"/>
  <c r="O183" i="19"/>
  <c r="O182" i="19"/>
  <c r="O181" i="19"/>
  <c r="O180" i="19"/>
  <c r="O179" i="19"/>
  <c r="O178" i="19"/>
  <c r="O177" i="19"/>
  <c r="O176" i="19"/>
  <c r="O175" i="19"/>
  <c r="O174" i="19"/>
  <c r="O173" i="19"/>
  <c r="O172" i="19"/>
  <c r="O171" i="19"/>
  <c r="O170" i="19"/>
  <c r="O169" i="19"/>
  <c r="O168" i="19"/>
  <c r="O167" i="19"/>
  <c r="O166" i="19"/>
  <c r="O165" i="19"/>
  <c r="O164" i="19"/>
  <c r="O163" i="19"/>
  <c r="O162" i="19"/>
  <c r="O153" i="19"/>
  <c r="O152" i="19"/>
  <c r="O151" i="19"/>
  <c r="O145" i="19"/>
  <c r="O144" i="19"/>
  <c r="O143" i="19"/>
  <c r="O142" i="19"/>
  <c r="O141" i="19"/>
  <c r="O140" i="19"/>
  <c r="O139" i="19"/>
  <c r="O138" i="19"/>
  <c r="O137" i="19"/>
  <c r="O136" i="19"/>
  <c r="O135" i="19"/>
  <c r="O134" i="19"/>
  <c r="O133" i="19"/>
  <c r="O132" i="19"/>
  <c r="O131" i="19"/>
  <c r="O130" i="19"/>
  <c r="O129" i="19"/>
  <c r="O128" i="19"/>
  <c r="O127" i="19"/>
  <c r="O126" i="19"/>
  <c r="O125" i="19"/>
  <c r="O124" i="19"/>
  <c r="O123" i="19"/>
  <c r="O122" i="19"/>
  <c r="O121" i="19"/>
  <c r="O120" i="19"/>
  <c r="O119" i="19"/>
  <c r="O118" i="19"/>
  <c r="O117" i="19"/>
  <c r="O116" i="19"/>
  <c r="O115" i="19"/>
  <c r="O114" i="19"/>
  <c r="O113" i="19"/>
  <c r="O112" i="19"/>
  <c r="O111" i="19"/>
  <c r="O110" i="19"/>
  <c r="O109" i="19"/>
  <c r="O108" i="19"/>
  <c r="O107" i="19"/>
  <c r="O106" i="19"/>
  <c r="O105" i="19"/>
  <c r="O104" i="19"/>
  <c r="O103" i="19"/>
  <c r="O102" i="19"/>
  <c r="O101" i="19"/>
  <c r="O100" i="19"/>
  <c r="O99" i="19"/>
  <c r="O98" i="19"/>
  <c r="O97" i="19"/>
  <c r="O96" i="19"/>
  <c r="O95" i="19"/>
  <c r="O94" i="19"/>
  <c r="O93" i="19"/>
  <c r="O92" i="19"/>
  <c r="O91" i="19"/>
  <c r="O90" i="19"/>
  <c r="O89" i="19"/>
  <c r="O88" i="19"/>
  <c r="O87" i="19"/>
  <c r="O86" i="19"/>
  <c r="O85" i="19"/>
  <c r="O84" i="19"/>
  <c r="O83" i="19"/>
  <c r="O82" i="19"/>
  <c r="O81" i="19"/>
  <c r="O80" i="19"/>
  <c r="O79" i="19"/>
  <c r="O78" i="19"/>
  <c r="O77" i="19"/>
  <c r="O76" i="19"/>
  <c r="O75" i="19"/>
  <c r="O74" i="19"/>
  <c r="O73" i="19"/>
  <c r="O72" i="19"/>
  <c r="O71" i="19"/>
  <c r="O70" i="19"/>
  <c r="O69" i="19"/>
  <c r="O68" i="19"/>
  <c r="O67" i="19"/>
  <c r="O66" i="19"/>
  <c r="O65" i="19"/>
  <c r="O64" i="19"/>
  <c r="O63" i="19"/>
  <c r="O62" i="19"/>
  <c r="O61" i="19"/>
  <c r="O60" i="19"/>
  <c r="O59" i="19"/>
  <c r="O58" i="19"/>
  <c r="O57" i="19"/>
  <c r="O56" i="19"/>
  <c r="O55" i="19"/>
  <c r="O54" i="19"/>
  <c r="O53" i="19"/>
  <c r="O52" i="19"/>
  <c r="O51" i="19"/>
  <c r="O50" i="19"/>
  <c r="O49" i="19"/>
  <c r="O48" i="19"/>
  <c r="O47" i="19"/>
  <c r="O46" i="19"/>
  <c r="O45" i="19"/>
  <c r="O44" i="19"/>
  <c r="O43" i="19"/>
  <c r="O42" i="19"/>
  <c r="O41" i="19"/>
  <c r="O40" i="19"/>
  <c r="O39" i="19"/>
  <c r="O38" i="19"/>
  <c r="O37" i="19"/>
  <c r="O36" i="19"/>
  <c r="O35" i="19"/>
  <c r="O34"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<sst xmlns="http://schemas.openxmlformats.org/spreadsheetml/2006/main" count="3503" uniqueCount="1376">
  <si>
    <t>Tab</t>
  </si>
  <si>
    <t>AQ520 Form - Version 2.0</t>
  </si>
  <si>
    <t>Facility Information</t>
  </si>
  <si>
    <t>Facility Name</t>
  </si>
  <si>
    <t>City</t>
  </si>
  <si>
    <t>Zip Code</t>
  </si>
  <si>
    <t>Source Number</t>
  </si>
  <si>
    <t>Facility Contact</t>
  </si>
  <si>
    <t xml:space="preserve">Contact Phone Number </t>
  </si>
  <si>
    <t>Contact Email</t>
  </si>
  <si>
    <t>Date of Form Submittal</t>
  </si>
  <si>
    <t>Facility Notes</t>
  </si>
  <si>
    <t>Toxics Emissions Unit (TEU) Information</t>
  </si>
  <si>
    <t>Emissions Release Information</t>
  </si>
  <si>
    <t>Activity Information</t>
  </si>
  <si>
    <t>Toxics Emissions Unit (TEU) ID</t>
  </si>
  <si>
    <t>Toxics Emissions 
Sub-Unit (TESU) ID</t>
  </si>
  <si>
    <t>TEU/TESU Description</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</si>
  <si>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</si>
  <si>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</si>
  <si>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</si>
  <si>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</si>
  <si>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</si>
  <si>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</si>
  <si>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</si>
  <si>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</si>
  <si>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</si>
  <si>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</si>
  <si>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Toxic Air Contaminant (TAC) Information</t>
  </si>
  <si>
    <t>Emission Factor (EF) Information</t>
  </si>
  <si>
    <t>Calculated Emissions 
- Requested PTE</t>
  </si>
  <si>
    <t>EF Includes</t>
  </si>
  <si>
    <t>EF Value</t>
  </si>
  <si>
    <t>Reference/Notes</t>
  </si>
  <si>
    <t>Annual [lb/year]</t>
  </si>
  <si>
    <t>Max Daily [lb/day]</t>
  </si>
  <si>
    <t>CASRN or DEQ ID</t>
  </si>
  <si>
    <t>Toxic Air Contaminant (TAC) Name</t>
  </si>
  <si>
    <t>Capture Efficiency (CE)</t>
  </si>
  <si>
    <t>Destruction/Removal Efficiency (DRE)</t>
  </si>
  <si>
    <t>CE?</t>
  </si>
  <si>
    <t>DRE?</t>
  </si>
  <si>
    <t>Annual</t>
  </si>
  <si>
    <t>Max Daily</t>
  </si>
  <si>
    <t>Units</t>
  </si>
  <si>
    <t>DEQ Sequence ID</t>
  </si>
  <si>
    <t>71-43-2</t>
  </si>
  <si>
    <t>50-00-0</t>
  </si>
  <si>
    <t>50-32-8</t>
  </si>
  <si>
    <t>91-20-3</t>
  </si>
  <si>
    <t>75-07-0</t>
  </si>
  <si>
    <t>107-02-8</t>
  </si>
  <si>
    <t>7664-41-7</t>
  </si>
  <si>
    <t>7440-38-2</t>
  </si>
  <si>
    <t>7440-39-3</t>
  </si>
  <si>
    <t>7440-41-7</t>
  </si>
  <si>
    <t>7440-43-9</t>
  </si>
  <si>
    <t>18540-29-9</t>
  </si>
  <si>
    <t>7440-48-4</t>
  </si>
  <si>
    <t>7440-50-8</t>
  </si>
  <si>
    <t>100-41-4</t>
  </si>
  <si>
    <t>110-54-3</t>
  </si>
  <si>
    <t>7439-92-1</t>
  </si>
  <si>
    <t>7439-96-5</t>
  </si>
  <si>
    <t>7439-97-6</t>
  </si>
  <si>
    <t>1313-27-5</t>
  </si>
  <si>
    <t>7440-02-0</t>
  </si>
  <si>
    <t>7782-49-2</t>
  </si>
  <si>
    <t>108-88-3</t>
  </si>
  <si>
    <t>7440-62-2</t>
  </si>
  <si>
    <t>1330-20-7</t>
  </si>
  <si>
    <t>7440-66-6</t>
  </si>
  <si>
    <t>71-55-6</t>
  </si>
  <si>
    <t>78-87-5</t>
  </si>
  <si>
    <t>88-06-2</t>
  </si>
  <si>
    <t>51-28-5</t>
  </si>
  <si>
    <t>121-14-2</t>
  </si>
  <si>
    <t>78-93-3</t>
  </si>
  <si>
    <t>95-57-8</t>
  </si>
  <si>
    <t>534-52-1</t>
  </si>
  <si>
    <t>100-02-7</t>
  </si>
  <si>
    <t>67-64-1</t>
  </si>
  <si>
    <t>98-86-2</t>
  </si>
  <si>
    <t>117-81-7</t>
  </si>
  <si>
    <t>74-83-9</t>
  </si>
  <si>
    <t>85-68-7</t>
  </si>
  <si>
    <t>56-23-5</t>
  </si>
  <si>
    <t>7782-50-5</t>
  </si>
  <si>
    <t>108-90-7</t>
  </si>
  <si>
    <t>67-66-3</t>
  </si>
  <si>
    <t>74-87-3</t>
  </si>
  <si>
    <t>4170-30-3</t>
  </si>
  <si>
    <t>74-90-8</t>
  </si>
  <si>
    <t>84-74-2</t>
  </si>
  <si>
    <t>75-09-2</t>
  </si>
  <si>
    <t>84-66-2</t>
  </si>
  <si>
    <t>107-06-2</t>
  </si>
  <si>
    <t>7647-01-0</t>
  </si>
  <si>
    <t>7664-39-3</t>
  </si>
  <si>
    <t>67-63-0</t>
  </si>
  <si>
    <t>98-82-8</t>
  </si>
  <si>
    <t>67-56-1</t>
  </si>
  <si>
    <t>108-10-1</t>
  </si>
  <si>
    <t>106-46-7</t>
  </si>
  <si>
    <t>87-86-5</t>
  </si>
  <si>
    <t>108-95-2</t>
  </si>
  <si>
    <t>123-38-6</t>
  </si>
  <si>
    <t>100-42-5</t>
  </si>
  <si>
    <t>127-18-4</t>
  </si>
  <si>
    <t>79-01-6</t>
  </si>
  <si>
    <t>75-69-4</t>
  </si>
  <si>
    <t>75-01-4</t>
  </si>
  <si>
    <t>7440-36-0</t>
  </si>
  <si>
    <t>7440-22-4</t>
  </si>
  <si>
    <t>7440-28-0</t>
  </si>
  <si>
    <t>832-69-9</t>
  </si>
  <si>
    <t>91-57-6</t>
  </si>
  <si>
    <t>56-49-5</t>
  </si>
  <si>
    <t>57-97-6</t>
  </si>
  <si>
    <t>83-32-9</t>
  </si>
  <si>
    <t>208-96-8</t>
  </si>
  <si>
    <t>120-12-7</t>
  </si>
  <si>
    <t>56-55-3</t>
  </si>
  <si>
    <t>205-99-2</t>
  </si>
  <si>
    <t>192-97-2</t>
  </si>
  <si>
    <t>191-24-2</t>
  </si>
  <si>
    <t>205-82-3</t>
  </si>
  <si>
    <t>207-08-9</t>
  </si>
  <si>
    <t>218-01-9</t>
  </si>
  <si>
    <t>206-44-0</t>
  </si>
  <si>
    <t>86-73-7</t>
  </si>
  <si>
    <t>193-39-5</t>
  </si>
  <si>
    <t>198-55-0</t>
  </si>
  <si>
    <t>85-01-8</t>
  </si>
  <si>
    <t>129-00-0</t>
  </si>
  <si>
    <t>1746-01-6</t>
  </si>
  <si>
    <t>40321-76-4</t>
  </si>
  <si>
    <t>39227-28-6</t>
  </si>
  <si>
    <t>57653-85-7</t>
  </si>
  <si>
    <t>19408-74-3</t>
  </si>
  <si>
    <t>35822-46-9</t>
  </si>
  <si>
    <t>3268-87-9</t>
  </si>
  <si>
    <t>51207-31-9</t>
  </si>
  <si>
    <t>57117-41-6</t>
  </si>
  <si>
    <t>57117-31-4</t>
  </si>
  <si>
    <t>70648-26-9</t>
  </si>
  <si>
    <t>57117-44-9</t>
  </si>
  <si>
    <t>72918-21-9</t>
  </si>
  <si>
    <t>60851-34-5</t>
  </si>
  <si>
    <t>67562-39-4</t>
  </si>
  <si>
    <t>55673-89-7</t>
  </si>
  <si>
    <t>39001-02-0</t>
  </si>
  <si>
    <t>1336-36-3</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</si>
  <si>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</si>
  <si>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</si>
  <si>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</si>
  <si>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</si>
  <si>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</si>
  <si>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</si>
  <si>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</si>
  <si>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</si>
  <si>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</si>
  <si>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</si>
  <si>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</si>
  <si>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</si>
  <si>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Emissions Information</t>
  </si>
  <si>
    <t>Percent Composition</t>
  </si>
  <si>
    <t>Transfer Efficiency 
(TE)</t>
  </si>
  <si>
    <t>Retention Efficiency 
(RE)</t>
  </si>
  <si>
    <t>1314-13-2</t>
  </si>
  <si>
    <t>108-65-6</t>
  </si>
  <si>
    <t>822-06-0</t>
  </si>
  <si>
    <t>95-63-6</t>
  </si>
  <si>
    <t>75-21-8</t>
  </si>
  <si>
    <t>108-05-4</t>
  </si>
  <si>
    <t>123-91-1</t>
  </si>
  <si>
    <t>Chemical Name</t>
  </si>
  <si>
    <t>HAP</t>
  </si>
  <si>
    <t>DEQ ID</t>
  </si>
  <si>
    <t>630-20-6</t>
  </si>
  <si>
    <t>1,1,1,2-Tetrachloroethane</t>
  </si>
  <si>
    <t/>
  </si>
  <si>
    <t>811-97-2</t>
  </si>
  <si>
    <t>1,1,1,2-Tetrafluoroethane</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</si>
  <si>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</si>
  <si>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</si>
  <si>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</si>
  <si>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</si>
  <si>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</si>
  <si>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</si>
  <si>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</si>
  <si>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</si>
  <si>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</si>
  <si>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</si>
  <si>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</si>
  <si>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</si>
  <si>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1,2,3,4,6,7,8-Heptachlorodibenzofuran (HpCDF)</t>
  </si>
  <si>
    <t>1,2,3,4,6,7,8-Heptachlorodibenzo-p-dioxin (HpCDD)</t>
  </si>
  <si>
    <t>1,2,3,4,7,8,9-Heptachlorodibenzofuran (HpCDF)</t>
  </si>
  <si>
    <t>1,2,3,4,7,8-Hexachlorodibenzofuran (HxCDF)</t>
  </si>
  <si>
    <t>1,2,3,4,7,8-Hexachlorodibenzo-p-dioxin (HxCDD)</t>
  </si>
  <si>
    <t>1,2,3,6,7,8-Hexachlorodibenzofuran (HxCDF)</t>
  </si>
  <si>
    <t>1,2,3,6,7,8-Hexachlorodibenzo-p-dioxin (HxCDD)</t>
  </si>
  <si>
    <t>1,2,3,7,8,9-Hexachlorodibenzofuran (HxCDF)</t>
  </si>
  <si>
    <t>1,2,3,7,8,9-Hexachlorodibenzo-p-dioxin (HxCDD)</t>
  </si>
  <si>
    <t>1,2,3,7,8-Pentachlorodibenzofuran (PeCDF)</t>
  </si>
  <si>
    <t>1,2,3,7,8-Pentachlorodibenzo-p-dioxin (PeCDD)</t>
  </si>
  <si>
    <t>96-18-4</t>
  </si>
  <si>
    <t>1,2,3-Trichloropropane</t>
  </si>
  <si>
    <t>526-73-8</t>
  </si>
  <si>
    <t>1,2,3-Trimethylbenzene</t>
  </si>
  <si>
    <t>120-82-1</t>
  </si>
  <si>
    <t>1,2,4-Trichlorobenzene</t>
  </si>
  <si>
    <t>1,2,4-Trimethylbenzene</t>
  </si>
  <si>
    <t>96-12-8</t>
  </si>
  <si>
    <t>1,2-Dibromo-3-chloropropane (DBCP)</t>
  </si>
  <si>
    <t>95-50-1</t>
  </si>
  <si>
    <t>1,2-Dichlorobenzene</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</si>
  <si>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</si>
  <si>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</si>
  <si>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</si>
  <si>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</si>
  <si>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</si>
  <si>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</si>
  <si>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</si>
  <si>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</si>
  <si>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</si>
  <si>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</si>
  <si>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</si>
  <si>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106-99-0</t>
  </si>
  <si>
    <t>1,3-Butadiene</t>
  </si>
  <si>
    <t>541-73-1</t>
  </si>
  <si>
    <t>1,3-Dichlorobenzene</t>
  </si>
  <si>
    <t>542-75-6</t>
  </si>
  <si>
    <t>1,3-Dichloropropene</t>
  </si>
  <si>
    <t>1120-71-4</t>
  </si>
  <si>
    <t>1,3-Propane sultone</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</si>
  <si>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</si>
  <si>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</si>
  <si>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</si>
  <si>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</si>
  <si>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</si>
  <si>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</si>
  <si>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</si>
  <si>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</si>
  <si>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</si>
  <si>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</si>
  <si>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</si>
  <si>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</si>
  <si>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</si>
  <si>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1-Methylphenanthrene</t>
  </si>
  <si>
    <t>2381-21-7</t>
  </si>
  <si>
    <t>1-Methylpyrene</t>
  </si>
  <si>
    <t>5522-43-0</t>
  </si>
  <si>
    <t>1-Nitropyrene</t>
  </si>
  <si>
    <t>540-84-1</t>
  </si>
  <si>
    <t>2,2,4-Trimethylpentane</t>
  </si>
  <si>
    <t>2,3,4,6,7,8-Hexachlorodibenzofuran (HxCDF)</t>
  </si>
  <si>
    <t>58-90-2</t>
  </si>
  <si>
    <t>2,3,4,6-Tetrachlorophenol</t>
  </si>
  <si>
    <t>2,3,4,7,8-Pentachlorodibenzofuran (PeCDF)</t>
  </si>
  <si>
    <t>2,3,7,8-Tetrachlorodibenzofuran (TcDF)</t>
  </si>
  <si>
    <t>2,3,7,8-Tetrachlorodibenzo-p-dioxin (TCDD)</t>
  </si>
  <si>
    <t>96-13-9</t>
  </si>
  <si>
    <t>2,3-Dibromo-1-propanol</t>
  </si>
  <si>
    <t>95-95-4</t>
  </si>
  <si>
    <t>2,4,5-Trichlorophenol</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</si>
  <si>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</si>
  <si>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</si>
  <si>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</si>
  <si>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</si>
  <si>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</si>
  <si>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</si>
  <si>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</si>
  <si>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</si>
  <si>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</si>
  <si>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</si>
  <si>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</si>
  <si>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</si>
  <si>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</si>
  <si>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</si>
  <si>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</si>
  <si>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2,4-Dinitrophenol</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</si>
  <si>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</si>
  <si>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</si>
  <si>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</si>
  <si>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</si>
  <si>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</si>
  <si>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</si>
  <si>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</si>
  <si>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</si>
  <si>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</si>
  <si>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</si>
  <si>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</si>
  <si>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</si>
  <si>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</si>
  <si>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2-Butanone (methyl ethyl ketone)</t>
  </si>
  <si>
    <t>532-27-4</t>
  </si>
  <si>
    <t>2-Chloroacetophenone</t>
  </si>
  <si>
    <t>2-Chlorophenol</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</si>
  <si>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</si>
  <si>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</si>
  <si>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</si>
  <si>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</si>
  <si>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</si>
  <si>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</si>
  <si>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</si>
  <si>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</si>
  <si>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</si>
  <si>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</si>
  <si>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</si>
  <si>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</si>
  <si>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</si>
  <si>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</si>
  <si>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</si>
  <si>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</si>
  <si>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</si>
  <si>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</si>
  <si>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</si>
  <si>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</si>
  <si>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</si>
  <si>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</si>
  <si>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</si>
  <si>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</si>
  <si>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</si>
  <si>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</si>
  <si>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</si>
  <si>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</si>
  <si>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</si>
  <si>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</si>
  <si>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</si>
  <si>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</si>
  <si>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</si>
  <si>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</si>
  <si>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</si>
  <si>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</si>
  <si>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</si>
  <si>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</si>
  <si>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</si>
  <si>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</si>
  <si>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</si>
  <si>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</si>
  <si>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</si>
  <si>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</si>
  <si>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</si>
  <si>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</si>
  <si>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4,6-Dinitro-o-cresol (and salts)</t>
  </si>
  <si>
    <t>92-67-1</t>
  </si>
  <si>
    <t>4-Aminobiphenyl</t>
  </si>
  <si>
    <t>95-83-0</t>
  </si>
  <si>
    <t>4-Chloro-o-phenylenediamine</t>
  </si>
  <si>
    <t>60-11-7</t>
  </si>
  <si>
    <t>4-Dimethylaminoazobenzene</t>
  </si>
  <si>
    <t>92-93-3</t>
  </si>
  <si>
    <t>4-Nitrobiphenyl</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</si>
  <si>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</si>
  <si>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</si>
  <si>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</si>
  <si>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</si>
  <si>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</si>
  <si>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</si>
  <si>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</si>
  <si>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</si>
  <si>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</si>
  <si>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</si>
  <si>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</si>
  <si>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</si>
  <si>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</si>
  <si>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</si>
  <si>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</si>
  <si>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7,12-Dimethylbenz[a]anthracene</t>
  </si>
  <si>
    <t>194-59-2</t>
  </si>
  <si>
    <t>7H-Dibenzo[c,g]carbazole</t>
  </si>
  <si>
    <t>26148-68-5</t>
  </si>
  <si>
    <t>A-alpha-c(2-amino-9h-pyrido[2,3-b]indole)</t>
  </si>
  <si>
    <t>Acenaphthene</t>
  </si>
  <si>
    <t>Acenaphthylene</t>
  </si>
  <si>
    <t>Acetaldehyde</t>
  </si>
  <si>
    <t>60-35-5</t>
  </si>
  <si>
    <t>Acetamide</t>
  </si>
  <si>
    <t>Acetone</t>
  </si>
  <si>
    <t>75-05-8</t>
  </si>
  <si>
    <t>Acetonitrile</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</si>
  <si>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</si>
  <si>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</si>
  <si>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</si>
  <si>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</si>
  <si>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</si>
  <si>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</si>
  <si>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</si>
  <si>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</si>
  <si>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</si>
  <si>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</si>
  <si>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</si>
  <si>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</si>
  <si>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</si>
  <si>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</si>
  <si>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</si>
  <si>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</si>
  <si>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</si>
  <si>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</si>
  <si>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</si>
  <si>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</si>
  <si>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</si>
  <si>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</si>
  <si>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</si>
  <si>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</si>
  <si>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Ammonia</t>
  </si>
  <si>
    <t>7803-63-6</t>
  </si>
  <si>
    <t>Ammonium bisulfate</t>
  </si>
  <si>
    <t>6484-52-2</t>
  </si>
  <si>
    <t>Ammonium nitrate</t>
  </si>
  <si>
    <t>7783-20-2</t>
  </si>
  <si>
    <t>Ammonium sulfate</t>
  </si>
  <si>
    <t>62-53-3</t>
  </si>
  <si>
    <t>Aniline</t>
  </si>
  <si>
    <t>191-26-4</t>
  </si>
  <si>
    <t>Anthanthrene</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</si>
  <si>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</si>
  <si>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</si>
  <si>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</si>
  <si>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</si>
  <si>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</si>
  <si>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</si>
  <si>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</si>
  <si>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</si>
  <si>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</si>
  <si>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</si>
  <si>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</si>
  <si>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</si>
  <si>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</si>
  <si>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</si>
  <si>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</si>
  <si>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</si>
  <si>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</si>
  <si>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</si>
  <si>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</si>
  <si>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</si>
  <si>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Benz[a]anthracene</t>
  </si>
  <si>
    <t>Benzene</t>
  </si>
  <si>
    <t>92-87-5</t>
  </si>
  <si>
    <t>Benzidine (and its salts)</t>
  </si>
  <si>
    <t>Benzo[a]pyrene</t>
  </si>
  <si>
    <t>Benzo[b]fluoranthene</t>
  </si>
  <si>
    <t>205-12-9</t>
  </si>
  <si>
    <t>Benzo[c]fluorene</t>
  </si>
  <si>
    <t>Benzo[e]pyrene</t>
  </si>
  <si>
    <t>Benzo[g,h,i]perylene</t>
  </si>
  <si>
    <t>Benzo[j]fluoranthene</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</si>
  <si>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</si>
  <si>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</si>
  <si>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</si>
  <si>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</si>
  <si>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</si>
  <si>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</si>
  <si>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</si>
  <si>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</si>
  <si>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</si>
  <si>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</si>
  <si>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</si>
  <si>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</si>
  <si>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</si>
  <si>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</si>
  <si>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</si>
  <si>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</si>
  <si>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</si>
  <si>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</si>
  <si>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</si>
  <si>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</si>
  <si>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</si>
  <si>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</si>
  <si>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</si>
  <si>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</si>
  <si>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</si>
  <si>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</si>
  <si>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</si>
  <si>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</si>
  <si>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</si>
  <si>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</si>
  <si>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bis(2-Ethylhexyl) phthalate (DEHP)</t>
  </si>
  <si>
    <t>542-88-1</t>
  </si>
  <si>
    <t>bis(Chloromethyl) ether</t>
  </si>
  <si>
    <t>7726-95-6</t>
  </si>
  <si>
    <t>Bromine and compounds</t>
  </si>
  <si>
    <t>7789-30-2</t>
  </si>
  <si>
    <t>Bromine pentafluoride</t>
  </si>
  <si>
    <t>75-27-4</t>
  </si>
  <si>
    <t>Bromodichloromethane</t>
  </si>
  <si>
    <t>75-25-2</t>
  </si>
  <si>
    <t>Bromoform</t>
  </si>
  <si>
    <t>Bromomethane (methyl bromide)</t>
  </si>
  <si>
    <t>141-32-2</t>
  </si>
  <si>
    <t>Butyl acrylate</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</si>
  <si>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</si>
  <si>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</si>
  <si>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</si>
  <si>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</si>
  <si>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</si>
  <si>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</si>
  <si>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</si>
  <si>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</si>
  <si>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</si>
  <si>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</si>
  <si>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</si>
  <si>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</si>
  <si>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</si>
  <si>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</si>
  <si>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</si>
  <si>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</si>
  <si>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</si>
  <si>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</si>
  <si>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</si>
  <si>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</si>
  <si>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</si>
  <si>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</si>
  <si>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</si>
  <si>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</si>
  <si>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</si>
  <si>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</si>
  <si>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</si>
  <si>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</si>
  <si>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</si>
  <si>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</si>
  <si>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</si>
  <si>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</si>
  <si>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</si>
  <si>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</si>
  <si>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</si>
  <si>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</si>
  <si>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</si>
  <si>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</si>
  <si>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</si>
  <si>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</si>
  <si>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</si>
  <si>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</si>
  <si>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</si>
  <si>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Chlorine</t>
  </si>
  <si>
    <t>10049-04-4</t>
  </si>
  <si>
    <t>Chlorine dioxide</t>
  </si>
  <si>
    <t>79-11-8</t>
  </si>
  <si>
    <t>Chloroacetic acid</t>
  </si>
  <si>
    <t>85535-84-8</t>
  </si>
  <si>
    <t>Chloroalkanes C10-13 (chlorinated paraffins)</t>
  </si>
  <si>
    <t>Chlorobenzene</t>
  </si>
  <si>
    <t>510-15-6</t>
  </si>
  <si>
    <t>Chlorobenzilate (ethyl-4,4'-dichlorobenzilate)</t>
  </si>
  <si>
    <t>75-45-6</t>
  </si>
  <si>
    <t>Chlorodifluoromethane (Freon 22)</t>
  </si>
  <si>
    <t>75-00-3</t>
  </si>
  <si>
    <t>Chloroethane (ethyl chloride)</t>
  </si>
  <si>
    <t>Chloroform</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</si>
  <si>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</si>
  <si>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</si>
  <si>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</si>
  <si>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</si>
  <si>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</si>
  <si>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</si>
  <si>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</si>
  <si>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</si>
  <si>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</si>
  <si>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</si>
  <si>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</si>
  <si>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</si>
  <si>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</si>
  <si>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</si>
  <si>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Chrysene</t>
  </si>
  <si>
    <t>87-29-6</t>
  </si>
  <si>
    <t>Cinnamyl anthranilate</t>
  </si>
  <si>
    <t>Cobalt and compounds</t>
  </si>
  <si>
    <t>Coke oven emissions</t>
  </si>
  <si>
    <t>Copper and compounds</t>
  </si>
  <si>
    <t>Creosotes</t>
  </si>
  <si>
    <t>1319-77-3</t>
  </si>
  <si>
    <t>Cresols (mixture), including m-cresol, o-cresol, p-cresol</t>
  </si>
  <si>
    <t>Crotonaldehyde</t>
  </si>
  <si>
    <t>80-15-9</t>
  </si>
  <si>
    <t>Cumene hydroperoxide</t>
  </si>
  <si>
    <t>135-20-6</t>
  </si>
  <si>
    <t>Cupferron</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</si>
  <si>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</si>
  <si>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</si>
  <si>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</si>
  <si>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</si>
  <si>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</si>
  <si>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</si>
  <si>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</si>
  <si>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</si>
  <si>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</si>
  <si>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</si>
  <si>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</si>
  <si>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</si>
  <si>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</si>
  <si>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</si>
  <si>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</si>
  <si>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</si>
  <si>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</si>
  <si>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</si>
  <si>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</si>
  <si>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</si>
  <si>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</si>
  <si>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</si>
  <si>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</si>
  <si>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</si>
  <si>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</si>
  <si>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</si>
  <si>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</si>
  <si>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</si>
  <si>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</si>
  <si>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</si>
  <si>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</si>
  <si>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</si>
  <si>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</si>
  <si>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</si>
  <si>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</si>
  <si>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</si>
  <si>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</si>
  <si>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</si>
  <si>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</si>
  <si>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</si>
  <si>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</si>
  <si>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</si>
  <si>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</si>
  <si>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</si>
  <si>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</si>
  <si>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</si>
  <si>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</si>
  <si>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Dibutyl phthalate</t>
  </si>
  <si>
    <t>75-71-8</t>
  </si>
  <si>
    <t>Dichlorodifluoromethane (Freon 12)</t>
  </si>
  <si>
    <t>75-43-4</t>
  </si>
  <si>
    <t>Dichlorofluoromethane (Freon 21)</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</si>
  <si>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</si>
  <si>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</si>
  <si>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</si>
  <si>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</si>
  <si>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</si>
  <si>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</si>
  <si>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</si>
  <si>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</si>
  <si>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</si>
  <si>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</si>
  <si>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</si>
  <si>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</si>
  <si>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</si>
  <si>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</si>
  <si>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</si>
  <si>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</si>
  <si>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</si>
  <si>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</si>
  <si>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</si>
  <si>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</si>
  <si>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</si>
  <si>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</si>
  <si>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</si>
  <si>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</si>
  <si>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</si>
  <si>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</si>
  <si>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</si>
  <si>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</si>
  <si>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</si>
  <si>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</si>
  <si>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</si>
  <si>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</si>
  <si>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</si>
  <si>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</si>
  <si>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</si>
  <si>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</si>
  <si>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</si>
  <si>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</si>
  <si>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</si>
  <si>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</si>
  <si>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</si>
  <si>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</si>
  <si>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</si>
  <si>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</si>
  <si>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</si>
  <si>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</si>
  <si>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</si>
  <si>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</si>
  <si>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</si>
  <si>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</si>
  <si>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</si>
  <si>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</si>
  <si>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</si>
  <si>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</si>
  <si>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</si>
  <si>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</si>
  <si>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</si>
  <si>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</si>
  <si>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</si>
  <si>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</si>
  <si>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</si>
  <si>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</si>
  <si>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</si>
  <si>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</si>
  <si>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</si>
  <si>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</si>
  <si>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</si>
  <si>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</si>
  <si>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</si>
  <si>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</si>
  <si>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</si>
  <si>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</si>
  <si>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</si>
  <si>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</si>
  <si>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</si>
  <si>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</si>
  <si>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</si>
  <si>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</si>
  <si>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</si>
  <si>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</si>
  <si>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</si>
  <si>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</si>
  <si>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</si>
  <si>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</si>
  <si>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</si>
  <si>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</si>
  <si>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</si>
  <si>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</si>
  <si>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</si>
  <si>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</si>
  <si>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</si>
  <si>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</si>
  <si>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Ethylene oxide</t>
  </si>
  <si>
    <t>96-45-7</t>
  </si>
  <si>
    <t>Ethylene thiourea</t>
  </si>
  <si>
    <t>151-56-4</t>
  </si>
  <si>
    <t>Ethyleneimine (aziridine)</t>
  </si>
  <si>
    <t>10028-22-5</t>
  </si>
  <si>
    <t>Ferric sulfate</t>
  </si>
  <si>
    <t>Fluoranthene</t>
  </si>
  <si>
    <t>Fluorene</t>
  </si>
  <si>
    <t>Fluorides</t>
  </si>
  <si>
    <t>7782-41-4</t>
  </si>
  <si>
    <t>Fluorine gas</t>
  </si>
  <si>
    <t>Formaldehyde</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</si>
  <si>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</si>
  <si>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</si>
  <si>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</si>
  <si>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</si>
  <si>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</si>
  <si>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</si>
  <si>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</si>
  <si>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</si>
  <si>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</si>
  <si>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</si>
  <si>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</si>
  <si>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</si>
  <si>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</si>
  <si>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</si>
  <si>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</si>
  <si>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</si>
  <si>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</si>
  <si>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</si>
  <si>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</si>
  <si>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</si>
  <si>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</si>
  <si>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</si>
  <si>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</si>
  <si>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</si>
  <si>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</si>
  <si>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</si>
  <si>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</si>
  <si>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</si>
  <si>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</si>
  <si>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</si>
  <si>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</si>
  <si>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</si>
  <si>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</si>
  <si>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Hexamethylene-1,6-diisocyanate</t>
  </si>
  <si>
    <t>680-31-9</t>
  </si>
  <si>
    <t>Hexamethylphosphoramide</t>
  </si>
  <si>
    <t>Hexane</t>
  </si>
  <si>
    <t>302-01-2</t>
  </si>
  <si>
    <t>Hydrazine</t>
  </si>
  <si>
    <t>10034-93-2</t>
  </si>
  <si>
    <t>Hydrazine sulfate</t>
  </si>
  <si>
    <t>Hydrochloric acid</t>
  </si>
  <si>
    <t>10035-10-6</t>
  </si>
  <si>
    <t>Hydrogen bromide</t>
  </si>
  <si>
    <t>Hydrogen fluoride</t>
  </si>
  <si>
    <t>7783-06-4</t>
  </si>
  <si>
    <t>Hydrogen sulfide</t>
  </si>
  <si>
    <t>123-31-9</t>
  </si>
  <si>
    <t>Hydroquinone</t>
  </si>
  <si>
    <t>Indeno[1,2,3-cd]pyrene</t>
  </si>
  <si>
    <t>10043-66-0</t>
  </si>
  <si>
    <t>Iodine-131</t>
  </si>
  <si>
    <t>13463-40-6</t>
  </si>
  <si>
    <t>Iron pentacarbonyl</t>
  </si>
  <si>
    <t>78-59-1</t>
  </si>
  <si>
    <t>Isophorone</t>
  </si>
  <si>
    <t>78-79-5</t>
  </si>
  <si>
    <t>Isoprene, except from vegetative emission sources</t>
  </si>
  <si>
    <t>Isopropyl alcohol</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</si>
  <si>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</si>
  <si>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</si>
  <si>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</si>
  <si>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</si>
  <si>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</si>
  <si>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</si>
  <si>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</si>
  <si>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</si>
  <si>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</si>
  <si>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</si>
  <si>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</si>
  <si>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</si>
  <si>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</si>
  <si>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</si>
  <si>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</si>
  <si>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</si>
  <si>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Methanol</t>
  </si>
  <si>
    <t>72-43-5</t>
  </si>
  <si>
    <t>Methoxychlor</t>
  </si>
  <si>
    <t>60-34-4</t>
  </si>
  <si>
    <t>Methyl hydrazine</t>
  </si>
  <si>
    <t>74-88-4</t>
  </si>
  <si>
    <t>Methyl iodide (iodomethane)</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</si>
  <si>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</si>
  <si>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</si>
  <si>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</si>
  <si>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</si>
  <si>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</si>
  <si>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</si>
  <si>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</si>
  <si>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</si>
  <si>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</si>
  <si>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</si>
  <si>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</si>
  <si>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</si>
  <si>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</si>
  <si>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</si>
  <si>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</si>
  <si>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</si>
  <si>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</si>
  <si>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</si>
  <si>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</si>
  <si>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</si>
  <si>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</si>
  <si>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</si>
  <si>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</si>
  <si>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Molybdenum trioxide</t>
  </si>
  <si>
    <t>315-22-0</t>
  </si>
  <si>
    <t>Monocrotaline</t>
  </si>
  <si>
    <t>108-38-3</t>
  </si>
  <si>
    <t>m-Xylene</t>
  </si>
  <si>
    <t>134-62-3</t>
  </si>
  <si>
    <t>N,N-Diethyltoluamide (DEET)</t>
  </si>
  <si>
    <t>121-69-7</t>
  </si>
  <si>
    <t>N,N-Dimethylaniline</t>
  </si>
  <si>
    <t>531-82-8</t>
  </si>
  <si>
    <t>N-[4-(5-Nitro-2-furyl)-2-thiazolyl]-acetamide</t>
  </si>
  <si>
    <t>Naphthalene</t>
  </si>
  <si>
    <t>71-36-3</t>
  </si>
  <si>
    <t>n-Butyl alcohol</t>
  </si>
  <si>
    <t>373-02-4</t>
  </si>
  <si>
    <t>Nickel acetate</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</si>
  <si>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</si>
  <si>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</si>
  <si>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</si>
  <si>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</si>
  <si>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</si>
  <si>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</si>
  <si>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</si>
  <si>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</si>
  <si>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</si>
  <si>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</si>
  <si>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</si>
  <si>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</si>
  <si>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</si>
  <si>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</si>
  <si>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</si>
  <si>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</si>
  <si>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</si>
  <si>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</si>
  <si>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</si>
  <si>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</si>
  <si>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</si>
  <si>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</si>
  <si>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</si>
  <si>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</si>
  <si>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</si>
  <si>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</si>
  <si>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</si>
  <si>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</si>
  <si>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</si>
  <si>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</si>
  <si>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</si>
  <si>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</si>
  <si>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</si>
  <si>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</si>
  <si>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</si>
  <si>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</si>
  <si>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</si>
  <si>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</si>
  <si>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</si>
  <si>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</si>
  <si>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</si>
  <si>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</si>
  <si>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</si>
  <si>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</si>
  <si>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</si>
  <si>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</si>
  <si>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</si>
  <si>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</si>
  <si>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</si>
  <si>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</si>
  <si>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</si>
  <si>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</si>
  <si>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</si>
  <si>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</si>
  <si>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</si>
  <si>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</si>
  <si>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</si>
  <si>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</si>
  <si>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</si>
  <si>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</si>
  <si>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</si>
  <si>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</si>
  <si>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</si>
  <si>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</si>
  <si>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</si>
  <si>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</si>
  <si>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</si>
  <si>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</si>
  <si>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</si>
  <si>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</si>
  <si>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</si>
  <si>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</si>
  <si>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</si>
  <si>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</si>
  <si>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</si>
  <si>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</si>
  <si>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</si>
  <si>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</si>
  <si>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</si>
  <si>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Octachlorodibenzofuran (OCDF)</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</si>
  <si>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</si>
  <si>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</si>
  <si>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</si>
  <si>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</si>
  <si>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</si>
  <si>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</si>
  <si>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</si>
  <si>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</si>
  <si>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</si>
  <si>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</si>
  <si>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</si>
  <si>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</si>
  <si>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</si>
  <si>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</si>
  <si>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</si>
  <si>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</si>
  <si>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</si>
  <si>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</si>
  <si>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</si>
  <si>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</si>
  <si>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</si>
  <si>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</si>
  <si>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</si>
  <si>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</si>
  <si>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</si>
  <si>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</si>
  <si>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</si>
  <si>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</si>
  <si>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</si>
  <si>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</si>
  <si>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</si>
  <si>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</si>
  <si>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</si>
  <si>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</si>
  <si>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</si>
  <si>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</si>
  <si>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</si>
  <si>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</si>
  <si>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</si>
  <si>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</si>
  <si>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</si>
  <si>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</si>
  <si>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</si>
  <si>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</si>
  <si>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</si>
  <si>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</si>
  <si>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</si>
  <si>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</si>
  <si>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</si>
  <si>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</si>
  <si>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</si>
  <si>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</si>
  <si>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</si>
  <si>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</si>
  <si>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</si>
  <si>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</si>
  <si>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</si>
  <si>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</si>
  <si>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</si>
  <si>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</si>
  <si>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</si>
  <si>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</si>
  <si>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</si>
  <si>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</si>
  <si>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</si>
  <si>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</si>
  <si>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</si>
  <si>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</si>
  <si>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</si>
  <si>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</si>
  <si>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</si>
  <si>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</si>
  <si>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</si>
  <si>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</si>
  <si>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</si>
  <si>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</si>
  <si>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</si>
  <si>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</si>
  <si>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</si>
  <si>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</si>
  <si>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</si>
  <si>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</si>
  <si>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</si>
  <si>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</si>
  <si>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</si>
  <si>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</si>
  <si>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</si>
  <si>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</si>
  <si>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</si>
  <si>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</si>
  <si>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</si>
  <si>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</si>
  <si>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</si>
  <si>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</si>
  <si>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</si>
  <si>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p-Dichlorobenzene (1,4-dichlorobenzene)</t>
  </si>
  <si>
    <t>32534-81-9</t>
  </si>
  <si>
    <t>Pentabromodiphenyl ether</t>
  </si>
  <si>
    <t>82-68-8</t>
  </si>
  <si>
    <t>Pentachloronitrobenzene (quintobenzene)</t>
  </si>
  <si>
    <t>Pentachlorophenol</t>
  </si>
  <si>
    <t>79-21-0</t>
  </si>
  <si>
    <t>Peracetic acid</t>
  </si>
  <si>
    <t>Perfluorinated compounds (PFCs)</t>
  </si>
  <si>
    <t>1763-23-1</t>
  </si>
  <si>
    <t>Perfluorooctanesulfonic acid (PFOS)</t>
  </si>
  <si>
    <t>335-67-1</t>
  </si>
  <si>
    <t>Perfluorooctanoic acid (PFOA)</t>
  </si>
  <si>
    <t>Perylene</t>
  </si>
  <si>
    <t>62-44-2</t>
  </si>
  <si>
    <t>Phenacetin</t>
  </si>
  <si>
    <t>Phenanthrene</t>
  </si>
  <si>
    <t>94-78-0</t>
  </si>
  <si>
    <t>Phenazopyridine</t>
  </si>
  <si>
    <t>136-40-3</t>
  </si>
  <si>
    <t>Phenazopyridine hydrochloride</t>
  </si>
  <si>
    <t>3546-10-9</t>
  </si>
  <si>
    <t>Phenesterin</t>
  </si>
  <si>
    <t>50-06-6</t>
  </si>
  <si>
    <t>Phenobarbital</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</si>
  <si>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</si>
  <si>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</si>
  <si>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</si>
  <si>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</si>
  <si>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</si>
  <si>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</si>
  <si>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</si>
  <si>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</si>
  <si>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</si>
  <si>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</si>
  <si>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</si>
  <si>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</si>
  <si>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</si>
  <si>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</si>
  <si>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</si>
  <si>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</si>
  <si>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</si>
  <si>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</si>
  <si>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</si>
  <si>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</si>
  <si>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</si>
  <si>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</si>
  <si>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</si>
  <si>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</si>
  <si>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</si>
  <si>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</si>
  <si>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</si>
  <si>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</si>
  <si>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</si>
  <si>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</si>
  <si>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</si>
  <si>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</si>
  <si>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</si>
  <si>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</si>
  <si>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</si>
  <si>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</si>
  <si>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</si>
  <si>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</si>
  <si>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</si>
  <si>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</si>
  <si>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</si>
  <si>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</si>
  <si>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</si>
  <si>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</si>
  <si>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</si>
  <si>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Propionaldehyde</t>
  </si>
  <si>
    <t>114-26-1</t>
  </si>
  <si>
    <t>Propoxur (Baygon)</t>
  </si>
  <si>
    <t>115-07-1</t>
  </si>
  <si>
    <t>Propylene</t>
  </si>
  <si>
    <t>6423-43-4</t>
  </si>
  <si>
    <t>Propylene glycol dinitrate</t>
  </si>
  <si>
    <t>107-98-2</t>
  </si>
  <si>
    <t>Propylene glycol monomethyl ether</t>
  </si>
  <si>
    <t>Propylene glycol monomethyl ether acetate</t>
  </si>
  <si>
    <t>75-56-9</t>
  </si>
  <si>
    <t>Propylene oxide</t>
  </si>
  <si>
    <t>51-52-5</t>
  </si>
  <si>
    <t>Propylthiouracil</t>
  </si>
  <si>
    <t>106-42-3</t>
  </si>
  <si>
    <t>p-Xylene</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</si>
  <si>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</si>
  <si>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</si>
  <si>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</si>
  <si>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</si>
  <si>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</si>
  <si>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</si>
  <si>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</si>
  <si>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</si>
  <si>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</si>
  <si>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</si>
  <si>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</si>
  <si>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</si>
  <si>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</si>
  <si>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</si>
  <si>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</si>
  <si>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</si>
  <si>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</si>
  <si>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</si>
  <si>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</si>
  <si>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</si>
  <si>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</si>
  <si>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</si>
  <si>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</si>
  <si>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Silver and compounds</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</si>
  <si>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</si>
  <si>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</si>
  <si>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</si>
  <si>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</si>
  <si>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</si>
  <si>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</si>
  <si>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</si>
  <si>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</si>
  <si>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</si>
  <si>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</si>
  <si>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</si>
  <si>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</si>
  <si>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</si>
  <si>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</si>
  <si>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</si>
  <si>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</si>
  <si>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</si>
  <si>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</si>
  <si>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</si>
  <si>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</si>
  <si>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</si>
  <si>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</si>
  <si>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</si>
  <si>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</si>
  <si>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</si>
  <si>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</si>
  <si>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</si>
  <si>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Tetrachloroethene (perchloroethylene)</t>
  </si>
  <si>
    <t>Thallium and compounds</t>
  </si>
  <si>
    <t>62-55-5</t>
  </si>
  <si>
    <t>Thioacetamide</t>
  </si>
  <si>
    <t>62-56-6</t>
  </si>
  <si>
    <t>Thiourea</t>
  </si>
  <si>
    <t>7550-45-0</t>
  </si>
  <si>
    <t>Titanium tetrachloride</t>
  </si>
  <si>
    <t>Toluene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</si>
  <si>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</si>
  <si>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</si>
  <si>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</si>
  <si>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</si>
  <si>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</si>
  <si>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</si>
  <si>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</si>
  <si>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</si>
  <si>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</si>
  <si>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</si>
  <si>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</si>
  <si>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</si>
  <si>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</si>
  <si>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</si>
  <si>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</si>
  <si>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</si>
  <si>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</si>
  <si>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</si>
  <si>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</si>
  <si>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</si>
  <si>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</si>
  <si>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</si>
  <si>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</si>
  <si>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</si>
  <si>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</si>
  <si>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</si>
  <si>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</si>
  <si>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</si>
  <si>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</si>
  <si>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</si>
  <si>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</si>
  <si>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</si>
  <si>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Trichloroethene (TCE, trichloroethylene)</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</si>
  <si>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</si>
  <si>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</si>
  <si>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</si>
  <si>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</si>
  <si>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</si>
  <si>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</si>
  <si>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</si>
  <si>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</si>
  <si>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</si>
  <si>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</si>
  <si>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</si>
  <si>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</si>
  <si>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</si>
  <si>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</si>
  <si>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</si>
  <si>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</si>
  <si>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</si>
  <si>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</si>
  <si>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</si>
  <si>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</si>
  <si>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</si>
  <si>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</si>
  <si>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</si>
  <si>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</si>
  <si>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</si>
  <si>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</si>
  <si>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</si>
  <si>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Vanadium (fume or dust)</t>
  </si>
  <si>
    <t>1314-62-1</t>
  </si>
  <si>
    <t>Vanadium pentoxide</t>
  </si>
  <si>
    <t>Vinyl acetate</t>
  </si>
  <si>
    <t>593-60-2</t>
  </si>
  <si>
    <t>Vinyl bromide</t>
  </si>
  <si>
    <t>Vinyl chloride</t>
  </si>
  <si>
    <t>75-02-5</t>
  </si>
  <si>
    <t>Vinyl fluoride</t>
  </si>
  <si>
    <t>75-35-4</t>
  </si>
  <si>
    <t>Vinylidene chloride</t>
  </si>
  <si>
    <t>Xylene (mixture), including m-xylene, o-xylene, p-xylene</t>
  </si>
  <si>
    <t>Zinc and compounds</t>
  </si>
  <si>
    <t>Zinc oxide</t>
  </si>
  <si>
    <t>CAO Emissions Inventory Workbook Revision History</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</si>
  <si>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</si>
  <si>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</si>
  <si>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</si>
  <si>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</si>
  <si>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</si>
  <si>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</si>
  <si>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</si>
  <si>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</si>
  <si>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</si>
  <si>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</si>
  <si>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</si>
  <si>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</si>
  <si>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</si>
  <si>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</si>
  <si>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</si>
  <si>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</si>
  <si>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</si>
  <si>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</si>
  <si>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</si>
  <si>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</si>
  <si>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</si>
  <si>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</si>
  <si>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</si>
  <si>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</si>
  <si>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</si>
  <si>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</si>
  <si>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</si>
  <si>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</si>
  <si>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</si>
  <si>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</si>
  <si>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</si>
  <si>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</si>
  <si>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</si>
  <si>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</si>
  <si>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</si>
  <si>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</si>
  <si>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</si>
  <si>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</si>
  <si>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</si>
  <si>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</si>
  <si>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</si>
  <si>
    <t>Facility Street Address</t>
  </si>
  <si>
    <t>OAR 340-247-8010 Table 1</t>
  </si>
  <si>
    <t>Toxic Air Contaminant Priority List</t>
  </si>
  <si>
    <t>Effective 11/17/2021</t>
  </si>
  <si>
    <t>Control Device(s)</t>
  </si>
  <si>
    <t xml:space="preserve">               INSERT ROWS ABOVE THIS LINE                    INSERT ROWS ABOVE THIS LINE                    INSERT ROWS ABOVE THIS LINE                </t>
  </si>
  <si>
    <t>AQ520 Form Instructions</t>
  </si>
  <si>
    <t>Revised 6/5/2025</t>
  </si>
  <si>
    <t>JB Wood Recyclers, LLC</t>
  </si>
  <si>
    <t>6620 South Pacific Highway West</t>
  </si>
  <si>
    <t>Monmouth</t>
  </si>
  <si>
    <t>27-0042-SI-01</t>
  </si>
  <si>
    <t>Brandon Marr</t>
  </si>
  <si>
    <t>503-838-1830</t>
  </si>
  <si>
    <t>LB</t>
  </si>
  <si>
    <t>DK-01_SW</t>
  </si>
  <si>
    <t>DK-01_HW</t>
  </si>
  <si>
    <t>DK-02_SW</t>
  </si>
  <si>
    <t>DK-02_HW</t>
  </si>
  <si>
    <t>DK-03_SW</t>
  </si>
  <si>
    <t>DK-03_HW</t>
  </si>
  <si>
    <t>DK-04_SW</t>
  </si>
  <si>
    <t>DK-04_HW</t>
  </si>
  <si>
    <t>BLR_ESP</t>
  </si>
  <si>
    <t>Proposed Hogged Fuel Boiler—Normal</t>
  </si>
  <si>
    <t>Proposed Hogged Fuel Boiler—SU/SD</t>
  </si>
  <si>
    <t>None</t>
  </si>
  <si>
    <t>ESP</t>
  </si>
  <si>
    <t>Fugitive</t>
  </si>
  <si>
    <t>Point</t>
  </si>
  <si>
    <t>BLR1</t>
  </si>
  <si>
    <t>Mbdft</t>
  </si>
  <si>
    <t>Green Log Splitting</t>
  </si>
  <si>
    <t>MMBtu</t>
  </si>
  <si>
    <t>Hogged Fuel Heat Input Capacity</t>
  </si>
  <si>
    <t>Simple Air Contaminant Discharge Permit no. 27-0042-SI-01 issued September 12, 2023. See Attachment A, Emission Detail Sheets. Particulate emission factors derived from EPA Memorandum on Log Bucking and Particulate Matter PTE Emission Factors dated May 8, 2014. Volatile emission factors derived from AP-42 Table 10.5-7.</t>
  </si>
  <si>
    <t>Simple Air Contaminant Discharge Permit no. 27-0042-SI-01 issued September 12, 2023. See condition 15. Emission factors referenced from DEQ AQEF-09 assuming a maximum drying temperature of 200°F.</t>
  </si>
  <si>
    <t xml:space="preserve">See DEQ-approved list of TAC emission factors for hogged fuel boilers. Emission factors referenced from AP-42 Chapter 1.6 or NCASI TB1050. Representative of ESP control. </t>
  </si>
  <si>
    <t>Information provided by equipment vendor.</t>
  </si>
  <si>
    <t>See DEQ-approved list of TAC emission factors for hogged fuel boilers. Emission factors referenced from AP-42 Chapter 1.6 or NCASI TB1050. Representative of multiclone control for startup operating scenario.</t>
  </si>
  <si>
    <t>Not applicable</t>
  </si>
  <si>
    <t>DK-01</t>
  </si>
  <si>
    <t>DK-02</t>
  </si>
  <si>
    <t>DK-03</t>
  </si>
  <si>
    <t>DK-04</t>
  </si>
  <si>
    <t>Yes</t>
  </si>
  <si>
    <t>brandon.marr@marrbrosbark.com</t>
  </si>
  <si>
    <t>11/25/2025</t>
  </si>
  <si>
    <t>JB Wood Recyclers, LLC is resubmitting this AQ520 form to incorporate revised throughput rates for each firewood drying kiln and updated annual hours of operation for the facility. See attached cover letter for additional details.</t>
  </si>
  <si>
    <t>Existing Log Bucking Equipment</t>
  </si>
  <si>
    <t>N/A</t>
  </si>
  <si>
    <t>Existing Kiln no. 1—Softwoods Only</t>
  </si>
  <si>
    <t>Firewood Drying—Softwood Only</t>
  </si>
  <si>
    <t>Existing Kiln no. 1—Hardwoods Only</t>
  </si>
  <si>
    <t>Firewood Drying—Hardwood Only</t>
  </si>
  <si>
    <t>Existing Kiln no. 2—Softwoods Only</t>
  </si>
  <si>
    <t>Existing Kiln no. 2—Hardwoods Only</t>
  </si>
  <si>
    <t>Existing Kiln no. 3—Softwoods Only</t>
  </si>
  <si>
    <t>Existing Kiln no. 3—Hardwoods Only</t>
  </si>
  <si>
    <t>Proposed Kiln no. 4—Softwoods Only</t>
  </si>
  <si>
    <t>Proposed Kiln no. 4—Hardwoods Only</t>
  </si>
  <si>
    <t>BLR1_N</t>
  </si>
  <si>
    <t>BLR1_SUSD</t>
  </si>
  <si>
    <t>No</t>
  </si>
  <si>
    <t>lb/Mbdft</t>
  </si>
  <si>
    <t>1,1,1-Trichloroethane (Methyl chloroform)</t>
  </si>
  <si>
    <t>lb/MMBtu</t>
  </si>
  <si>
    <t>1,2-Dichloropropane (Propylene dichloride)</t>
  </si>
  <si>
    <t>2-Butanone (Methyl ethyl ketone)</t>
  </si>
  <si>
    <t>Bis(2-ethylhexyl) phthalate (DEHP)</t>
  </si>
  <si>
    <t>Bromomethane (Methyl bromide)</t>
  </si>
  <si>
    <t>Chloromethane (Methyl chloride)</t>
  </si>
  <si>
    <t>Cyanide, Hydrogen</t>
  </si>
  <si>
    <t>Dichloromethane (Methylene chloride)</t>
  </si>
  <si>
    <t>Ethylene dichloride (EDC, 1,2-Dichloroethane)</t>
  </si>
  <si>
    <t>Isopropylbenzene (Cumene)</t>
  </si>
  <si>
    <t>Methyl isobutyl ketone (MIBK, Hexone)</t>
  </si>
  <si>
    <t>p-Dichlorobenzene (1,4-Dichlorobenzene)</t>
  </si>
  <si>
    <t>Tetrachloroethene (Perchloroethylene)</t>
  </si>
  <si>
    <t>Trichloroethene (TCE, Trichloroethylene)</t>
  </si>
  <si>
    <t>Methylphenanthrene, 1-</t>
  </si>
  <si>
    <t>2,3,4,6,7,8-Hexachlorodibenzofuran  (HxCDF)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</si>
</sst>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b/>
      <sz val="14"/>
      <color theme="1"/>
      <name val="Arial"/>
      <family val="2"/>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s>
  <fills count="11">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s>
  <borders count="40">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s>
  <cellStyleXfs count="6">
    <xf numFmtId="0" fontId="0" fillId="0" borderId="0"/>
    <xf numFmtId="0" fontId="2" fillId="0" borderId="0"/>
    <xf numFmtId="9" fontId="4" fillId="0" borderId="0" applyFont="0" applyFill="0" applyBorder="0" applyAlignment="0" applyProtection="0"/>
    <xf numFmtId="0" fontId="7" fillId="0" borderId="0"/>
    <xf numFmtId="0" fontId="4" fillId="0" borderId="0"/>
    <xf numFmtId="0" fontId="20" fillId="0" borderId="0" applyNumberFormat="0" applyFill="0" applyBorder="0" applyAlignment="0" applyProtection="0"/>
  </cellStyleXfs>
  <cellXfs count="200">
    <xf numFmtId="0" fontId="0" fillId="0" borderId="0" xfId="0"/>
    <xf numFmtId="0" fontId="6"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2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7" xfId="0" applyFont="1" applyBorder="1" applyAlignment="1" applyProtection="1">
      <alignment vertical="center"/>
      <protection locked="0"/>
    </xf>
    <xf numFmtId="0" fontId="3" fillId="0" borderId="0" xfId="0" applyFont="1" applyAlignment="1">
      <alignment horizontal="center" vertical="center"/>
    </xf>
    <xf numFmtId="0" fontId="1" fillId="0" borderId="23" xfId="0" applyFont="1" applyBorder="1" applyAlignment="1" applyProtection="1">
      <alignment vertical="center"/>
      <protection locked="0"/>
    </xf>
    <xf numFmtId="0" fontId="1" fillId="0" borderId="2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8" fillId="0" borderId="21" xfId="0" applyFont="1" applyBorder="1" applyAlignment="1" applyProtection="1">
      <alignment horizontal="left" vertical="center"/>
      <protection locked="0"/>
    </xf>
    <xf numFmtId="0" fontId="1" fillId="0" borderId="26"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6" xfId="0" applyFont="1" applyBorder="1" applyAlignment="1" applyProtection="1">
      <alignment vertical="center"/>
      <protection locked="0"/>
    </xf>
    <xf numFmtId="0" fontId="1" fillId="0" borderId="20" xfId="0" applyFont="1" applyBorder="1" applyAlignment="1" applyProtection="1">
      <alignment vertical="center"/>
      <protection locked="0"/>
    </xf>
    <xf numFmtId="10" fontId="1" fillId="0" borderId="26" xfId="2" applyNumberFormat="1" applyFont="1" applyBorder="1" applyAlignment="1" applyProtection="1">
      <alignment horizontal="center" vertical="center"/>
      <protection locked="0"/>
    </xf>
    <xf numFmtId="49" fontId="1" fillId="0" borderId="17" xfId="0" applyNumberFormat="1" applyFont="1" applyBorder="1" applyAlignment="1" applyProtection="1">
      <alignment horizontal="center" vertical="center"/>
      <protection locked="0"/>
    </xf>
    <xf numFmtId="10" fontId="1" fillId="0" borderId="18" xfId="2" applyNumberFormat="1" applyFont="1" applyBorder="1" applyAlignment="1" applyProtection="1">
      <alignment horizontal="center" vertical="center"/>
      <protection locked="0"/>
    </xf>
    <xf numFmtId="10" fontId="10" fillId="0" borderId="12" xfId="2" applyNumberFormat="1" applyFont="1" applyFill="1" applyBorder="1" applyAlignment="1" applyProtection="1">
      <alignment horizontal="center" vertical="center" wrapText="1"/>
    </xf>
    <xf numFmtId="10" fontId="10" fillId="0" borderId="13" xfId="2"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9"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10" fontId="1" fillId="0" borderId="0" xfId="2" applyNumberFormat="1" applyFont="1" applyFill="1" applyAlignment="1" applyProtection="1">
      <alignment horizontal="center" vertical="center"/>
    </xf>
    <xf numFmtId="0" fontId="1" fillId="0" borderId="23"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10" fontId="1" fillId="0" borderId="26" xfId="2" applyNumberFormat="1" applyFont="1" applyFill="1" applyBorder="1" applyAlignment="1" applyProtection="1">
      <alignment horizontal="center" vertical="center"/>
      <protection locked="0"/>
    </xf>
    <xf numFmtId="0" fontId="1" fillId="0" borderId="25" xfId="0" applyFont="1" applyBorder="1" applyAlignment="1" applyProtection="1">
      <alignment vertical="center"/>
      <protection locked="0"/>
    </xf>
    <xf numFmtId="10" fontId="1" fillId="0" borderId="18" xfId="0" applyNumberFormat="1" applyFont="1" applyBorder="1" applyAlignment="1" applyProtection="1">
      <alignment horizontal="center" vertical="center"/>
      <protection locked="0"/>
    </xf>
    <xf numFmtId="10" fontId="1" fillId="0" borderId="27" xfId="2" applyNumberFormat="1" applyFont="1" applyBorder="1" applyAlignment="1" applyProtection="1">
      <alignment horizontal="center" vertical="center"/>
      <protection locked="0"/>
    </xf>
    <xf numFmtId="10" fontId="1" fillId="0" borderId="27" xfId="2" applyNumberFormat="1"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0" xfId="0" applyFont="1" applyBorder="1" applyAlignment="1" applyProtection="1">
      <alignment vertical="center"/>
      <protection locked="0"/>
    </xf>
    <xf numFmtId="10" fontId="1" fillId="0" borderId="15" xfId="2" applyNumberFormat="1" applyFont="1" applyBorder="1" applyAlignment="1" applyProtection="1">
      <alignment horizontal="center" vertical="center"/>
      <protection locked="0"/>
    </xf>
    <xf numFmtId="10" fontId="1" fillId="0" borderId="17" xfId="0" applyNumberFormat="1" applyFont="1" applyBorder="1" applyAlignment="1" applyProtection="1">
      <alignment horizontal="center" vertical="center"/>
      <protection locked="0"/>
    </xf>
    <xf numFmtId="10" fontId="1" fillId="0" borderId="25" xfId="2" applyNumberFormat="1" applyFont="1" applyBorder="1" applyAlignment="1" applyProtection="1">
      <alignment horizontal="center" vertical="center"/>
      <protection locked="0"/>
    </xf>
    <xf numFmtId="0" fontId="0" fillId="0" borderId="0" xfId="0" applyAlignment="1">
      <alignment vertical="center" wrapText="1"/>
    </xf>
    <xf numFmtId="10" fontId="10" fillId="0" borderId="5" xfId="2" applyNumberFormat="1" applyFont="1" applyFill="1" applyBorder="1" applyAlignment="1" applyProtection="1">
      <alignment horizontal="center" vertical="center" wrapText="1"/>
    </xf>
    <xf numFmtId="10" fontId="1" fillId="0" borderId="23" xfId="0" applyNumberFormat="1" applyFont="1" applyBorder="1" applyAlignment="1" applyProtection="1">
      <alignment horizontal="center" vertical="center"/>
      <protection locked="0"/>
    </xf>
    <xf numFmtId="10" fontId="1" fillId="0" borderId="29" xfId="0" applyNumberFormat="1" applyFont="1" applyBorder="1" applyAlignment="1" applyProtection="1">
      <alignment horizontal="center" vertical="center"/>
      <protection locked="0"/>
    </xf>
    <xf numFmtId="10" fontId="10" fillId="0" borderId="19" xfId="2" applyNumberFormat="1" applyFont="1" applyFill="1" applyBorder="1" applyAlignment="1" applyProtection="1">
      <alignment horizontal="center" vertical="center" wrapText="1"/>
    </xf>
    <xf numFmtId="10" fontId="10" fillId="0" borderId="12" xfId="2" applyNumberFormat="1" applyFont="1" applyFill="1" applyBorder="1" applyAlignment="1" applyProtection="1">
      <alignment horizontal="centerContinuous" vertical="center" wrapText="1"/>
    </xf>
    <xf numFmtId="10" fontId="10" fillId="0" borderId="13" xfId="2" applyNumberFormat="1" applyFont="1" applyFill="1" applyBorder="1" applyAlignment="1" applyProtection="1">
      <alignment horizontal="centerContinuous" vertical="center" wrapText="1"/>
    </xf>
    <xf numFmtId="0" fontId="1" fillId="0" borderId="10" xfId="0" applyFont="1" applyBorder="1" applyAlignment="1" applyProtection="1">
      <alignment horizontal="center" vertical="center"/>
      <protection locked="0"/>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164" fontId="0" fillId="0" borderId="0" xfId="0" applyNumberFormat="1" applyAlignment="1">
      <alignment horizontal="center" vertical="center"/>
    </xf>
    <xf numFmtId="164" fontId="18"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9" fillId="7" borderId="2" xfId="0" applyFont="1" applyFill="1" applyBorder="1" applyAlignment="1">
      <alignment horizontal="center" vertical="center" wrapText="1"/>
    </xf>
    <xf numFmtId="0" fontId="9" fillId="7" borderId="21" xfId="0" applyFont="1" applyFill="1" applyBorder="1" applyAlignment="1">
      <alignment horizontal="center" vertical="center" wrapText="1"/>
    </xf>
    <xf numFmtId="49" fontId="9" fillId="7" borderId="21" xfId="1" applyNumberFormat="1" applyFont="1" applyFill="1" applyBorder="1" applyAlignment="1">
      <alignment horizontal="center" vertical="center" wrapText="1"/>
    </xf>
    <xf numFmtId="0" fontId="6" fillId="0" borderId="21" xfId="0" applyFont="1" applyBorder="1" applyAlignment="1">
      <alignment horizontal="center" vertical="center"/>
    </xf>
    <xf numFmtId="0" fontId="6" fillId="0" borderId="21" xfId="0" applyFont="1" applyBorder="1" applyAlignment="1">
      <alignment horizontal="left" vertical="center"/>
    </xf>
    <xf numFmtId="49" fontId="6" fillId="0" borderId="21" xfId="4" applyNumberFormat="1" applyFont="1" applyBorder="1" applyAlignment="1">
      <alignment horizontal="left" vertical="center"/>
    </xf>
    <xf numFmtId="0" fontId="6" fillId="0" borderId="21" xfId="4" applyFont="1" applyBorder="1" applyAlignment="1">
      <alignment horizontal="left" vertical="center"/>
    </xf>
    <xf numFmtId="14" fontId="6" fillId="0" borderId="21" xfId="0" quotePrefix="1" applyNumberFormat="1" applyFont="1" applyBorder="1" applyAlignment="1">
      <alignment horizontal="center" vertical="center"/>
    </xf>
    <xf numFmtId="49" fontId="6" fillId="0" borderId="21" xfId="0" applyNumberFormat="1" applyFont="1" applyBorder="1" applyAlignment="1">
      <alignment horizontal="center" vertical="center"/>
    </xf>
    <xf numFmtId="0" fontId="6" fillId="0" borderId="0" xfId="0" applyFont="1" applyAlignment="1">
      <alignment vertical="center"/>
    </xf>
    <xf numFmtId="0" fontId="19" fillId="0" borderId="0" xfId="0" applyFont="1" applyAlignment="1">
      <alignment vertical="center" wrapText="1"/>
    </xf>
    <xf numFmtId="0" fontId="6" fillId="0" borderId="21" xfId="3" applyFont="1" applyBorder="1" applyAlignment="1">
      <alignment horizontal="left" vertical="center"/>
    </xf>
    <xf numFmtId="0" fontId="6" fillId="0" borderId="0" xfId="0" quotePrefix="1" applyFont="1" applyAlignment="1">
      <alignment horizontal="center" vertical="center"/>
    </xf>
    <xf numFmtId="0" fontId="21" fillId="0" borderId="0" xfId="5" applyFont="1" applyAlignment="1">
      <alignment vertical="center"/>
    </xf>
    <xf numFmtId="0" fontId="1" fillId="0" borderId="18" xfId="0" quotePrefix="1" applyFont="1" applyBorder="1" applyAlignment="1" applyProtection="1">
      <alignment horizontal="center" vertical="center"/>
      <protection locked="0"/>
    </xf>
    <xf numFmtId="14" fontId="10" fillId="0" borderId="0" xfId="0" applyNumberFormat="1" applyFont="1" applyAlignment="1">
      <alignment horizontal="left" vertical="center"/>
    </xf>
    <xf numFmtId="0" fontId="15" fillId="0" borderId="0" xfId="0" applyFont="1" applyAlignment="1">
      <alignment vertical="center"/>
    </xf>
    <xf numFmtId="0" fontId="10" fillId="7" borderId="21" xfId="0" applyFont="1" applyFill="1" applyBorder="1" applyAlignment="1">
      <alignment horizontal="right" vertical="center" wrapText="1"/>
    </xf>
    <xf numFmtId="0" fontId="10" fillId="7" borderId="21" xfId="0" applyFont="1" applyFill="1" applyBorder="1" applyAlignment="1">
      <alignment horizontal="right" vertical="top" wrapText="1"/>
    </xf>
    <xf numFmtId="0" fontId="1" fillId="0" borderId="0" xfId="0" applyFont="1" applyAlignment="1">
      <alignment horizontal="left" vertical="center"/>
    </xf>
    <xf numFmtId="0" fontId="8" fillId="0" borderId="21" xfId="0" applyFont="1" applyBorder="1" applyAlignment="1" applyProtection="1">
      <alignment horizontal="left" vertical="top" wrapText="1"/>
      <protection locked="0"/>
    </xf>
    <xf numFmtId="0" fontId="1" fillId="0" borderId="16"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8" xfId="0" applyFont="1" applyBorder="1" applyAlignment="1" applyProtection="1">
      <alignment horizontal="center" vertical="center"/>
      <protection locked="0"/>
    </xf>
    <xf numFmtId="0" fontId="1" fillId="0" borderId="37" xfId="0" applyFont="1" applyBorder="1" applyAlignment="1" applyProtection="1">
      <alignment vertical="center"/>
      <protection locked="0"/>
    </xf>
    <xf numFmtId="0" fontId="6" fillId="0" borderId="14" xfId="0" applyFont="1" applyBorder="1" applyAlignment="1" applyProtection="1">
      <alignment vertical="center"/>
      <protection locked="0"/>
    </xf>
    <xf numFmtId="10" fontId="1" fillId="0" borderId="16" xfId="2" applyNumberFormat="1" applyFont="1" applyFill="1" applyBorder="1" applyAlignment="1" applyProtection="1">
      <alignment horizontal="center" vertical="center"/>
      <protection locked="0"/>
    </xf>
    <xf numFmtId="10" fontId="1" fillId="0" borderId="14" xfId="2" applyNumberFormat="1" applyFont="1" applyFill="1" applyBorder="1" applyAlignment="1" applyProtection="1">
      <alignment horizontal="center" vertical="center"/>
      <protection locked="0"/>
    </xf>
    <xf numFmtId="10" fontId="1" fillId="0" borderId="18" xfId="2" applyNumberFormat="1" applyFont="1" applyFill="1" applyBorder="1" applyAlignment="1" applyProtection="1">
      <alignment horizontal="center" vertical="center"/>
      <protection locked="0"/>
    </xf>
    <xf numFmtId="49" fontId="1" fillId="0" borderId="16" xfId="0" applyNumberFormat="1"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9" xfId="0" applyFont="1" applyBorder="1" applyAlignment="1" applyProtection="1">
      <alignment vertical="center"/>
      <protection locked="0"/>
    </xf>
    <xf numFmtId="0" fontId="1" fillId="0" borderId="24"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38" xfId="0" applyFont="1" applyBorder="1" applyAlignment="1" applyProtection="1">
      <alignment horizontal="center" vertical="center"/>
      <protection locked="0"/>
    </xf>
    <xf numFmtId="10" fontId="1" fillId="0" borderId="16" xfId="0" applyNumberFormat="1" applyFont="1" applyBorder="1" applyAlignment="1" applyProtection="1">
      <alignment horizontal="center" vertical="center"/>
      <protection locked="0"/>
    </xf>
    <xf numFmtId="10" fontId="1" fillId="0" borderId="28" xfId="0" applyNumberFormat="1" applyFont="1" applyBorder="1" applyAlignment="1" applyProtection="1">
      <alignment horizontal="center" vertical="center"/>
      <protection locked="0"/>
    </xf>
    <xf numFmtId="10" fontId="1" fillId="0" borderId="24" xfId="2" applyNumberFormat="1" applyFont="1" applyFill="1" applyBorder="1" applyAlignment="1" applyProtection="1">
      <alignment horizontal="center" vertical="center"/>
      <protection locked="0"/>
    </xf>
    <xf numFmtId="10" fontId="1" fillId="0" borderId="27" xfId="0" applyNumberFormat="1" applyFont="1" applyBorder="1" applyAlignment="1" applyProtection="1">
      <alignment horizontal="center" vertical="center"/>
      <protection locked="0"/>
    </xf>
    <xf numFmtId="0" fontId="1" fillId="0" borderId="0" xfId="0" applyFont="1" applyAlignment="1">
      <alignment horizontal="center" vertical="center"/>
    </xf>
    <xf numFmtId="49" fontId="1" fillId="0" borderId="0" xfId="0" applyNumberFormat="1" applyFont="1" applyAlignment="1">
      <alignment horizontal="center" vertical="center"/>
    </xf>
    <xf numFmtId="0" fontId="10" fillId="0" borderId="0" xfId="0" applyFont="1" applyAlignment="1">
      <alignment horizontal="left" vertical="center"/>
    </xf>
    <xf numFmtId="0" fontId="5" fillId="0" borderId="0" xfId="0" applyFont="1" applyAlignment="1">
      <alignment vertical="center"/>
    </xf>
    <xf numFmtId="0" fontId="10" fillId="0" borderId="4" xfId="0" applyFont="1" applyBorder="1" applyAlignment="1">
      <alignment horizontal="centerContinuous" vertical="center" wrapText="1"/>
    </xf>
    <xf numFmtId="0" fontId="10" fillId="4" borderId="4" xfId="0" applyFont="1" applyFill="1" applyBorder="1" applyAlignment="1">
      <alignment horizontal="centerContinuous" vertical="center" wrapText="1"/>
    </xf>
    <xf numFmtId="0" fontId="10" fillId="4" borderId="6" xfId="0" applyFont="1" applyFill="1" applyBorder="1" applyAlignment="1">
      <alignment horizontal="centerContinuous" vertical="center" wrapText="1"/>
    </xf>
    <xf numFmtId="0" fontId="10" fillId="0" borderId="0" xfId="0" applyFont="1" applyAlignment="1">
      <alignment vertical="center"/>
    </xf>
    <xf numFmtId="0" fontId="10" fillId="0" borderId="5" xfId="0" applyFont="1" applyBorder="1" applyAlignment="1">
      <alignment horizontal="centerContinuous" vertical="center" wrapText="1"/>
    </xf>
    <xf numFmtId="0" fontId="10" fillId="0" borderId="6" xfId="0" applyFont="1" applyBorder="1" applyAlignment="1">
      <alignment horizontal="centerContinuous" vertical="center" wrapText="1"/>
    </xf>
    <xf numFmtId="0" fontId="10" fillId="3" borderId="30" xfId="0" applyFont="1" applyFill="1" applyBorder="1" applyAlignment="1">
      <alignment horizontal="center" vertical="center" wrapText="1"/>
    </xf>
    <xf numFmtId="0" fontId="10" fillId="9" borderId="30" xfId="0" applyFont="1" applyFill="1" applyBorder="1" applyAlignment="1">
      <alignment horizontal="center" vertical="center" wrapText="1"/>
    </xf>
    <xf numFmtId="49" fontId="10" fillId="0" borderId="12" xfId="0" applyNumberFormat="1" applyFont="1" applyBorder="1" applyAlignment="1">
      <alignment horizontal="center" vertical="center" wrapText="1"/>
    </xf>
    <xf numFmtId="0" fontId="9" fillId="0" borderId="13" xfId="0" applyFont="1" applyBorder="1" applyAlignment="1">
      <alignment horizontal="center" vertical="center" wrapText="1"/>
    </xf>
    <xf numFmtId="0" fontId="10" fillId="7" borderId="32"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3" xfId="0" applyFont="1" applyBorder="1" applyAlignment="1">
      <alignment horizontal="center" vertical="center"/>
    </xf>
    <xf numFmtId="0" fontId="13" fillId="0" borderId="11" xfId="0" applyFont="1" applyBorder="1" applyAlignment="1">
      <alignment horizontal="center" vertical="center"/>
    </xf>
    <xf numFmtId="0" fontId="13" fillId="0" borderId="0" xfId="0" applyFont="1" applyAlignment="1">
      <alignment horizontal="center" vertical="center"/>
    </xf>
    <xf numFmtId="0" fontId="12" fillId="2" borderId="30" xfId="0" applyFont="1" applyFill="1" applyBorder="1" applyAlignment="1">
      <alignment horizontal="centerContinuous" vertical="center"/>
    </xf>
    <xf numFmtId="0" fontId="12" fillId="2" borderId="4" xfId="0" applyFont="1" applyFill="1" applyBorder="1" applyAlignment="1">
      <alignment horizontal="centerContinuous" vertical="center"/>
    </xf>
    <xf numFmtId="49" fontId="12" fillId="2" borderId="4" xfId="0" applyNumberFormat="1" applyFont="1" applyFill="1" applyBorder="1" applyAlignment="1">
      <alignment horizontal="center" vertical="center"/>
    </xf>
    <xf numFmtId="0" fontId="12" fillId="2" borderId="5" xfId="0" applyFont="1" applyFill="1" applyBorder="1" applyAlignment="1">
      <alignment horizontal="centerContinuous" vertical="center"/>
    </xf>
    <xf numFmtId="10" fontId="12" fillId="2" borderId="12" xfId="2" applyNumberFormat="1" applyFont="1" applyFill="1" applyBorder="1" applyAlignment="1" applyProtection="1">
      <alignment horizontal="centerContinuous" vertical="center"/>
    </xf>
    <xf numFmtId="10" fontId="12" fillId="2" borderId="13" xfId="2" applyNumberFormat="1" applyFont="1" applyFill="1" applyBorder="1" applyAlignment="1" applyProtection="1">
      <alignment horizontal="centerContinuous" vertical="center"/>
    </xf>
    <xf numFmtId="0" fontId="12" fillId="2" borderId="32" xfId="0" applyFont="1" applyFill="1" applyBorder="1" applyAlignment="1">
      <alignment horizontal="centerContinuous" vertical="center"/>
    </xf>
    <xf numFmtId="0" fontId="12" fillId="2" borderId="19" xfId="0" applyFont="1" applyFill="1" applyBorder="1" applyAlignment="1">
      <alignment horizontal="centerContinuous" vertical="center"/>
    </xf>
    <xf numFmtId="0" fontId="12" fillId="2" borderId="6" xfId="0" applyFont="1" applyFill="1" applyBorder="1" applyAlignment="1">
      <alignment horizontal="centerContinuous" vertical="center"/>
    </xf>
    <xf numFmtId="0" fontId="12" fillId="2" borderId="33" xfId="0" applyFont="1" applyFill="1" applyBorder="1" applyAlignment="1">
      <alignment horizontal="centerContinuous" vertical="center"/>
    </xf>
    <xf numFmtId="0" fontId="12" fillId="2" borderId="34" xfId="0" applyFont="1" applyFill="1" applyBorder="1" applyAlignment="1">
      <alignment horizontal="centerContinuous" vertical="center"/>
    </xf>
    <xf numFmtId="0" fontId="10" fillId="7" borderId="4" xfId="0" applyFont="1" applyFill="1" applyBorder="1" applyAlignment="1">
      <alignment horizontal="centerContinuous" vertical="center" wrapText="1"/>
    </xf>
    <xf numFmtId="0" fontId="10" fillId="7" borderId="5" xfId="0" applyFont="1" applyFill="1" applyBorder="1" applyAlignment="1">
      <alignment horizontal="centerContinuous" vertical="center" wrapText="1"/>
    </xf>
    <xf numFmtId="0" fontId="10" fillId="7" borderId="6" xfId="0" applyFont="1" applyFill="1" applyBorder="1" applyAlignment="1">
      <alignment horizontal="centerContinuous" vertical="center" wrapText="1"/>
    </xf>
    <xf numFmtId="0" fontId="10" fillId="5" borderId="4" xfId="0" applyFont="1" applyFill="1" applyBorder="1" applyAlignment="1">
      <alignment horizontal="centerContinuous" vertical="center" wrapText="1"/>
    </xf>
    <xf numFmtId="0" fontId="10" fillId="5" borderId="5" xfId="0" applyFont="1" applyFill="1" applyBorder="1" applyAlignment="1">
      <alignment horizontal="centerContinuous" vertical="center" wrapText="1"/>
    </xf>
    <xf numFmtId="0" fontId="10" fillId="5" borderId="6" xfId="0" applyFont="1" applyFill="1" applyBorder="1" applyAlignment="1">
      <alignment horizontal="centerContinuous" vertical="center" wrapText="1"/>
    </xf>
    <xf numFmtId="0" fontId="10" fillId="6" borderId="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10" borderId="13"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5" xfId="0" applyFont="1" applyFill="1" applyBorder="1" applyAlignment="1">
      <alignment vertical="center"/>
    </xf>
    <xf numFmtId="0" fontId="1" fillId="8" borderId="6" xfId="0" applyFont="1" applyFill="1" applyBorder="1" applyAlignment="1">
      <alignment horizontal="center" vertical="center"/>
    </xf>
    <xf numFmtId="0" fontId="15" fillId="0" borderId="0" xfId="0" applyFont="1" applyAlignment="1">
      <alignment horizontal="center" vertical="center"/>
    </xf>
    <xf numFmtId="0" fontId="16" fillId="2" borderId="0" xfId="0" applyFont="1" applyFill="1" applyAlignment="1">
      <alignment horizontal="center" vertical="center"/>
    </xf>
    <xf numFmtId="0" fontId="10" fillId="0" borderId="0" xfId="0" applyFont="1" applyAlignment="1">
      <alignment vertical="center" wrapText="1"/>
    </xf>
    <xf numFmtId="0" fontId="17" fillId="0" borderId="0" xfId="0" applyFont="1" applyAlignment="1">
      <alignment horizontal="centerContinuous" vertical="center" wrapText="1"/>
    </xf>
    <xf numFmtId="0" fontId="17" fillId="0" borderId="0" xfId="0" applyFont="1" applyAlignment="1">
      <alignment horizontal="center" vertical="center" wrapText="1"/>
    </xf>
    <xf numFmtId="0" fontId="10" fillId="0" borderId="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19" xfId="0" applyFont="1" applyBorder="1" applyAlignment="1">
      <alignment horizontal="center" vertical="center" wrapText="1"/>
    </xf>
    <xf numFmtId="0" fontId="10" fillId="7" borderId="30"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2" fillId="2" borderId="4" xfId="0" applyFont="1" applyFill="1" applyBorder="1" applyAlignment="1">
      <alignment vertical="center"/>
    </xf>
    <xf numFmtId="0" fontId="12" fillId="2" borderId="5" xfId="0" applyFont="1" applyFill="1" applyBorder="1" applyAlignment="1">
      <alignment vertical="center"/>
    </xf>
    <xf numFmtId="0" fontId="13" fillId="2" borderId="5" xfId="0" applyFont="1" applyFill="1" applyBorder="1" applyAlignment="1">
      <alignment vertical="center"/>
    </xf>
    <xf numFmtId="0" fontId="12" fillId="2" borderId="6" xfId="0" applyFont="1" applyFill="1" applyBorder="1" applyAlignment="1">
      <alignment vertical="center"/>
    </xf>
    <xf numFmtId="0" fontId="22" fillId="0" borderId="0" xfId="5" applyFont="1" applyFill="1" applyAlignment="1" applyProtection="1">
      <alignment horizontal="left" vertical="center"/>
    </xf>
    <xf numFmtId="14" fontId="8" fillId="0" borderId="21" xfId="0" quotePrefix="1" applyNumberFormat="1" applyFont="1" applyBorder="1" applyAlignment="1" applyProtection="1">
      <alignment horizontal="left" vertical="center"/>
      <protection locked="0"/>
    </xf>
    <xf numFmtId="0" fontId="10" fillId="0" borderId="21" xfId="0" applyFont="1" applyBorder="1" applyAlignment="1">
      <alignment horizontal="center" vertical="center"/>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3" borderId="8"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9" xfId="0" applyFont="1" applyFill="1" applyBorder="1" applyAlignment="1">
      <alignment horizontal="center" vertical="center" wrapText="1"/>
    </xf>
    <xf numFmtId="0" fontId="10" fillId="7" borderId="10"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10" fontId="10" fillId="0" borderId="9" xfId="2" applyNumberFormat="1" applyFont="1" applyFill="1" applyBorder="1" applyAlignment="1" applyProtection="1">
      <alignment horizontal="center" vertical="center" wrapText="1"/>
    </xf>
    <xf numFmtId="10" fontId="10" fillId="0" borderId="10" xfId="2" applyNumberFormat="1" applyFont="1" applyFill="1" applyBorder="1" applyAlignment="1" applyProtection="1">
      <alignment horizontal="center" vertical="center" wrapText="1"/>
    </xf>
    <xf numFmtId="10" fontId="10" fillId="0" borderId="8" xfId="2" applyNumberFormat="1" applyFont="1" applyFill="1" applyBorder="1" applyAlignment="1" applyProtection="1">
      <alignment horizontal="center" vertical="center" wrapText="1"/>
    </xf>
    <xf numFmtId="10" fontId="10" fillId="0" borderId="1" xfId="2" applyNumberFormat="1" applyFont="1" applyFill="1" applyBorder="1" applyAlignment="1" applyProtection="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cellXfs>
  <cellStyles count="6">
    <cellStyle name="Hyperlink" xfId="5" builtinId="8"/>
    <cellStyle name="Normal" xfId="0" builtinId="0"/>
    <cellStyle name="Normal 3" xfId="4" xr:uid="{00000000-0005-0000-0000-000002000000}"/>
    <cellStyle name="Normal 4" xfId="3" xr:uid="{00000000-0005-0000-0000-000003000000}"/>
    <cellStyle name="Normal_Sheet1" xfId="1" xr:uid="{00000000-0005-0000-0000-000004000000}"/>
    <cellStyle name="Percent" xfId="2" builtinId="5"/>
  </cellStyles>
  <dxfs count="4">
    <dxf>
      <fill>
        <patternFill patternType="solid">
          <fgColor auto="1"/>
          <bgColor theme="5" tint="0.39994506668294322"/>
        </patternFill>
      </fill>
    </dxf>
    <dxf>
      <numFmt numFmtId="2" formatCode="0.00"/>
      <fill>
        <patternFill>
          <bgColor theme="5"/>
        </patternFill>
      </fill>
    </dxf>
    <dxf>
      <fill>
        <patternFill patternType="gray125">
          <fgColor auto="1"/>
          <bgColor rgb="FFFFE07D"/>
        </patternFill>
      </fill>
    </dxf>
    <dxf>
      <fill>
        <patternFill>
          <bgColor theme="5" tint="0.39994506668294322"/>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904875</xdr:colOff>
      <xdr:row>3</xdr:row>
      <xdr:rowOff>152399</xdr:rowOff>
    </xdr:to>
    <xdr:pic>
      <xdr:nvPicPr>
        <xdr:cNvPr id="3" name="Picture 2">
          <a:extLst>
            <a:ext uri="{FF2B5EF4-FFF2-40B4-BE49-F238E27FC236}">
              <a16:creationId xmlns:a16="http://schemas.microsoft.com/office/drawing/2014/main" id="{AFA90B02-CE7A-DC3E-FDB3-D6E30466D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904874" cy="9048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deq/aq/cao/Documents/AQ520FormInstructions.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pageSetUpPr fitToPage="1"/>
  </sheetPr>
  <dimension ref="A1:B16"/>
  <sheetViews>
    <sheetView showGridLines="0" view="pageBreakPreview" zoomScale="85" zoomScaleNormal="85" zoomScaleSheetLayoutView="85" workbookViewId="0">
      <selection activeCell="J15" sqref="J15"/>
    </sheetView>
  </sheetViews>
  <sheetFormatPr defaultColWidth="9.140625" defaultRowHeight="14.25" x14ac:dyDescent="0.25"/>
  <cols>
    <col min="1" max="1" width="30.5703125" style="4" customWidth="1"/>
    <col min="2" max="2" width="80.7109375" style="4" customWidth="1"/>
    <col min="3" max="16384" width="9.140625" style="4"/>
  </cols>
  <sheetData>
    <row r="1" spans="1:2" ht="20.25" x14ac:dyDescent="0.25">
      <c r="B1" s="2" t="s">
        <v>1</v>
      </c>
    </row>
    <row r="2" spans="1:2" s="85" customFormat="1" ht="20.100000000000001" customHeight="1" x14ac:dyDescent="0.25">
      <c r="B2" s="84" t="s">
        <v>1301</v>
      </c>
    </row>
    <row r="3" spans="1:2" s="85" customFormat="1" ht="20.100000000000001" customHeight="1" x14ac:dyDescent="0.25">
      <c r="B3" s="170" t="s">
        <v>1300</v>
      </c>
    </row>
    <row r="4" spans="1:2" ht="15" customHeight="1" x14ac:dyDescent="0.25"/>
    <row r="5" spans="1:2" ht="20.100000000000001" customHeight="1" x14ac:dyDescent="0.25">
      <c r="A5" s="172" t="s">
        <v>2</v>
      </c>
      <c r="B5" s="172"/>
    </row>
    <row r="6" spans="1:2" ht="20.100000000000001" customHeight="1" x14ac:dyDescent="0.25">
      <c r="A6" s="86" t="s">
        <v>3</v>
      </c>
      <c r="B6" s="15" t="s">
        <v>1302</v>
      </c>
    </row>
    <row r="7" spans="1:2" ht="20.100000000000001" customHeight="1" x14ac:dyDescent="0.25">
      <c r="A7" s="86" t="s">
        <v>1294</v>
      </c>
      <c r="B7" s="15" t="s">
        <v>1303</v>
      </c>
    </row>
    <row r="8" spans="1:2" ht="20.100000000000001" customHeight="1" x14ac:dyDescent="0.25">
      <c r="A8" s="86" t="s">
        <v>4</v>
      </c>
      <c r="B8" s="15" t="s">
        <v>1304</v>
      </c>
    </row>
    <row r="9" spans="1:2" ht="20.100000000000001" customHeight="1" x14ac:dyDescent="0.25">
      <c r="A9" s="86" t="s">
        <v>5</v>
      </c>
      <c r="B9" s="15">
        <v>97361</v>
      </c>
    </row>
    <row r="10" spans="1:2" ht="20.100000000000001" customHeight="1" x14ac:dyDescent="0.25">
      <c r="A10" s="86" t="s">
        <v>6</v>
      </c>
      <c r="B10" s="15" t="s">
        <v>1305</v>
      </c>
    </row>
    <row r="11" spans="1:2" ht="20.100000000000001" customHeight="1" x14ac:dyDescent="0.25">
      <c r="A11" s="86" t="s">
        <v>7</v>
      </c>
      <c r="B11" s="15" t="s">
        <v>1306</v>
      </c>
    </row>
    <row r="12" spans="1:2" ht="20.100000000000001" customHeight="1" x14ac:dyDescent="0.25">
      <c r="A12" s="86" t="s">
        <v>8</v>
      </c>
      <c r="B12" s="15" t="s">
        <v>1307</v>
      </c>
    </row>
    <row r="13" spans="1:2" ht="20.100000000000001" customHeight="1" x14ac:dyDescent="0.25">
      <c r="A13" s="86" t="s">
        <v>9</v>
      </c>
      <c r="B13" s="15" t="s">
        <v>1340</v>
      </c>
    </row>
    <row r="14" spans="1:2" ht="20.100000000000001" customHeight="1" x14ac:dyDescent="0.25">
      <c r="A14" s="86" t="s">
        <v>10</v>
      </c>
      <c r="B14" s="171" t="s">
        <v>1341</v>
      </c>
    </row>
    <row r="15" spans="1:2" ht="200.1" customHeight="1" x14ac:dyDescent="0.25">
      <c r="A15" s="87" t="s">
        <v>11</v>
      </c>
      <c r="B15" s="89" t="s">
        <v>1342</v>
      </c>
    </row>
    <row r="16" spans="1:2" x14ac:dyDescent="0.25">
      <c r="B16" s="88"/>
    </row>
  </sheetData>
  <sheetProtection sheet="1" objects="1" scenarios="1"/>
  <mergeCells count="1">
    <mergeCell ref="A5:B5"/>
  </mergeCells>
  <hyperlinks>
    <hyperlink ref="B3" r:id="rId1" xr:uid="{67E0F27C-D0B1-40C0-B4AD-ACEA7CF7F02B}"/>
  </hyperlinks>
  <printOptions horizontalCentered="1"/>
  <pageMargins left="0.7" right="0.7" top="0.75" bottom="0.75" header="0.3" footer="0.3"/>
  <pageSetup scale="81"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pageSetUpPr fitToPage="1"/>
  </sheetPr>
  <dimension ref="A1:N191"/>
  <sheetViews>
    <sheetView tabSelected="1" view="pageBreakPreview" zoomScale="85" zoomScaleNormal="85" zoomScaleSheetLayoutView="85" workbookViewId="0">
      <pane xSplit="2" ySplit="8" topLeftCell="C9" activePane="bottomRight" state="frozen"/>
      <selection activeCell="J15" sqref="J15"/>
      <selection pane="topRight" activeCell="J15" sqref="J15"/>
      <selection pane="bottomLeft" activeCell="J15" sqref="J15"/>
      <selection pane="bottomRight" activeCell="C13" sqref="C13"/>
    </sheetView>
  </sheetViews>
  <sheetFormatPr defaultColWidth="9.140625" defaultRowHeight="14.25" x14ac:dyDescent="0.25"/>
  <cols>
    <col min="1" max="2" width="25.5703125" style="111" customWidth="1"/>
    <col min="3" max="3" width="37.5703125" style="4" customWidth="1"/>
    <col min="4" max="4" width="25.5703125" style="111" customWidth="1"/>
    <col min="5" max="6" width="20.5703125" style="111" customWidth="1"/>
    <col min="7" max="7" width="22.42578125" style="111" customWidth="1"/>
    <col min="8" max="8" width="22.42578125" style="4" customWidth="1"/>
    <col min="9" max="14" width="15.5703125" style="111" customWidth="1"/>
    <col min="15" max="16384" width="9.140625" style="4"/>
  </cols>
  <sheetData>
    <row r="1" spans="1:14" ht="20.100000000000001" customHeight="1" x14ac:dyDescent="0.25">
      <c r="A1" s="2" t="str">
        <f>'1. Facility Information'!$B$1</f>
        <v>AQ520 Form - Version 2.0</v>
      </c>
      <c r="G1" s="88"/>
    </row>
    <row r="2" spans="1:14" ht="20.100000000000001" customHeight="1" x14ac:dyDescent="0.25">
      <c r="A2" s="113" t="str">
        <f>IF(ISBLANK('1. Facility Information'!$B$6),"",'1. Facility Information'!$B$6)</f>
        <v>JB Wood Recyclers, LLC</v>
      </c>
      <c r="G2" s="88"/>
    </row>
    <row r="3" spans="1:14" ht="20.100000000000001" customHeight="1" x14ac:dyDescent="0.25">
      <c r="A3" s="84" t="str">
        <f>"Source No. "&amp;IF(ISBLANK('1. Facility Information'!$B$10),"",'1. Facility Information'!$B$10)</f>
        <v>Source No. 27-0042-SI-01</v>
      </c>
      <c r="G3" s="88"/>
    </row>
    <row r="4" spans="1:14" ht="20.100000000000001" customHeight="1" x14ac:dyDescent="0.25">
      <c r="A4" s="84" t="str">
        <f>_xlfn.CONCAT("Submitted on ",IF(ISBLANK('1. Facility Information'!$B$14),"",TEXT('1. Facility Information'!$B$14,"mm/dd/yyyy")))</f>
        <v>Submitted on 11/25/2025</v>
      </c>
      <c r="G4" s="88"/>
    </row>
    <row r="5" spans="1:14" ht="15" customHeight="1" thickBot="1" x14ac:dyDescent="0.3"/>
    <row r="6" spans="1:14" s="118" customFormat="1" ht="30" customHeight="1" thickBot="1" x14ac:dyDescent="0.3">
      <c r="A6" s="115" t="s">
        <v>12</v>
      </c>
      <c r="B6" s="119"/>
      <c r="C6" s="119"/>
      <c r="D6" s="119"/>
      <c r="E6" s="115" t="s">
        <v>13</v>
      </c>
      <c r="F6" s="120"/>
      <c r="G6" s="115" t="s">
        <v>14</v>
      </c>
      <c r="H6" s="119"/>
      <c r="I6" s="119"/>
      <c r="J6" s="119"/>
      <c r="K6" s="119"/>
      <c r="L6" s="119"/>
      <c r="M6" s="119"/>
      <c r="N6" s="120"/>
    </row>
    <row r="7" spans="1:14" s="118" customFormat="1" ht="30" customHeight="1" thickBot="1" x14ac:dyDescent="0.3">
      <c r="A7" s="175" t="s">
        <v>15</v>
      </c>
      <c r="B7" s="177" t="s">
        <v>16</v>
      </c>
      <c r="C7" s="179" t="s">
        <v>17</v>
      </c>
      <c r="D7" s="173" t="s">
        <v>1298</v>
      </c>
      <c r="E7" s="181" t="s">
        <v>18</v>
      </c>
      <c r="F7" s="173" t="s">
        <v>19</v>
      </c>
      <c r="G7" s="181" t="s">
        <v>20</v>
      </c>
      <c r="H7" s="173" t="s">
        <v>21</v>
      </c>
      <c r="I7" s="142" t="s">
        <v>22</v>
      </c>
      <c r="J7" s="143"/>
      <c r="K7" s="144"/>
      <c r="L7" s="145" t="s">
        <v>23</v>
      </c>
      <c r="M7" s="146"/>
      <c r="N7" s="147"/>
    </row>
    <row r="8" spans="1:14" s="118" customFormat="1" ht="60" customHeight="1" thickBot="1" x14ac:dyDescent="0.3">
      <c r="A8" s="176"/>
      <c r="B8" s="178"/>
      <c r="C8" s="180"/>
      <c r="D8" s="174"/>
      <c r="E8" s="182"/>
      <c r="F8" s="174"/>
      <c r="G8" s="182"/>
      <c r="H8" s="174"/>
      <c r="I8" s="148" t="s">
        <v>24</v>
      </c>
      <c r="J8" s="149" t="s">
        <v>25</v>
      </c>
      <c r="K8" s="150" t="s">
        <v>26</v>
      </c>
      <c r="L8" s="151" t="s">
        <v>24</v>
      </c>
      <c r="M8" s="149" t="s">
        <v>27</v>
      </c>
      <c r="N8" s="150" t="s">
        <v>26</v>
      </c>
    </row>
    <row r="9" spans="1:14" x14ac:dyDescent="0.25">
      <c r="A9" s="94" t="s">
        <v>1308</v>
      </c>
      <c r="B9" s="91"/>
      <c r="C9" s="95" t="s">
        <v>1343</v>
      </c>
      <c r="D9" s="106" t="s">
        <v>1320</v>
      </c>
      <c r="E9" s="90" t="s">
        <v>1322</v>
      </c>
      <c r="F9" s="92" t="s">
        <v>1344</v>
      </c>
      <c r="G9" s="90" t="s">
        <v>1325</v>
      </c>
      <c r="H9" s="96" t="s">
        <v>1326</v>
      </c>
      <c r="I9" s="90"/>
      <c r="J9" s="91">
        <v>20033.244000000002</v>
      </c>
      <c r="K9" s="92" t="s">
        <v>1339</v>
      </c>
      <c r="L9" s="90"/>
      <c r="M9" s="91">
        <v>54.885600000000011</v>
      </c>
      <c r="N9" s="92" t="s">
        <v>1339</v>
      </c>
    </row>
    <row r="10" spans="1:14" x14ac:dyDescent="0.25">
      <c r="A10" s="7" t="s">
        <v>1335</v>
      </c>
      <c r="B10" s="11" t="s">
        <v>1309</v>
      </c>
      <c r="C10" s="10" t="s">
        <v>1345</v>
      </c>
      <c r="D10" s="17" t="s">
        <v>1320</v>
      </c>
      <c r="E10" s="12" t="s">
        <v>1323</v>
      </c>
      <c r="F10" s="16" t="s">
        <v>1344</v>
      </c>
      <c r="G10" s="12" t="s">
        <v>1325</v>
      </c>
      <c r="H10" s="18" t="s">
        <v>1346</v>
      </c>
      <c r="I10" s="12"/>
      <c r="J10" s="11">
        <v>1373.7081600000004</v>
      </c>
      <c r="K10" s="16" t="s">
        <v>1339</v>
      </c>
      <c r="L10" s="12"/>
      <c r="M10" s="11">
        <v>7.5271680000000014</v>
      </c>
      <c r="N10" s="16" t="s">
        <v>1339</v>
      </c>
    </row>
    <row r="11" spans="1:14" x14ac:dyDescent="0.25">
      <c r="A11" s="7" t="s">
        <v>1335</v>
      </c>
      <c r="B11" s="11" t="s">
        <v>1310</v>
      </c>
      <c r="C11" s="10" t="s">
        <v>1347</v>
      </c>
      <c r="D11" s="17" t="s">
        <v>1320</v>
      </c>
      <c r="E11" s="12" t="s">
        <v>1323</v>
      </c>
      <c r="F11" s="16" t="s">
        <v>1344</v>
      </c>
      <c r="G11" s="12" t="s">
        <v>1325</v>
      </c>
      <c r="H11" s="93" t="s">
        <v>1348</v>
      </c>
      <c r="I11" s="12"/>
      <c r="J11" s="11">
        <v>2060.5622400000002</v>
      </c>
      <c r="K11" s="17" t="s">
        <v>1339</v>
      </c>
      <c r="L11" s="12"/>
      <c r="M11" s="11">
        <v>11.290752000000001</v>
      </c>
      <c r="N11" s="6" t="s">
        <v>1339</v>
      </c>
    </row>
    <row r="12" spans="1:14" x14ac:dyDescent="0.25">
      <c r="A12" s="7" t="s">
        <v>1336</v>
      </c>
      <c r="B12" s="11" t="s">
        <v>1311</v>
      </c>
      <c r="C12" s="10" t="s">
        <v>1349</v>
      </c>
      <c r="D12" s="17" t="s">
        <v>1320</v>
      </c>
      <c r="E12" s="12" t="s">
        <v>1323</v>
      </c>
      <c r="F12" s="16" t="s">
        <v>1344</v>
      </c>
      <c r="G12" s="12" t="s">
        <v>1325</v>
      </c>
      <c r="H12" s="93" t="s">
        <v>1346</v>
      </c>
      <c r="I12" s="12"/>
      <c r="J12" s="11">
        <v>2060.5622400000002</v>
      </c>
      <c r="K12" s="17" t="s">
        <v>1339</v>
      </c>
      <c r="L12" s="12"/>
      <c r="M12" s="11">
        <v>11.290752000000003</v>
      </c>
      <c r="N12" s="6" t="s">
        <v>1339</v>
      </c>
    </row>
    <row r="13" spans="1:14" x14ac:dyDescent="0.25">
      <c r="A13" s="7" t="s">
        <v>1336</v>
      </c>
      <c r="B13" s="11" t="s">
        <v>1312</v>
      </c>
      <c r="C13" s="10" t="s">
        <v>1350</v>
      </c>
      <c r="D13" s="6" t="s">
        <v>1320</v>
      </c>
      <c r="E13" s="12" t="s">
        <v>1323</v>
      </c>
      <c r="F13" s="6" t="s">
        <v>1344</v>
      </c>
      <c r="G13" s="12" t="s">
        <v>1325</v>
      </c>
      <c r="H13" s="18" t="s">
        <v>1348</v>
      </c>
      <c r="I13" s="12"/>
      <c r="J13" s="11">
        <v>3090.8433599999998</v>
      </c>
      <c r="K13" s="16" t="s">
        <v>1339</v>
      </c>
      <c r="L13" s="12"/>
      <c r="M13" s="11">
        <v>16.936128000000004</v>
      </c>
      <c r="N13" s="16" t="s">
        <v>1339</v>
      </c>
    </row>
    <row r="14" spans="1:14" x14ac:dyDescent="0.25">
      <c r="A14" s="7" t="s">
        <v>1337</v>
      </c>
      <c r="B14" s="11" t="s">
        <v>1313</v>
      </c>
      <c r="C14" s="10" t="s">
        <v>1351</v>
      </c>
      <c r="D14" s="6" t="s">
        <v>1320</v>
      </c>
      <c r="E14" s="12" t="s">
        <v>1323</v>
      </c>
      <c r="F14" s="16" t="s">
        <v>1344</v>
      </c>
      <c r="G14" s="12" t="s">
        <v>1325</v>
      </c>
      <c r="H14" s="18" t="s">
        <v>1346</v>
      </c>
      <c r="I14" s="12"/>
      <c r="J14" s="11">
        <v>2289.5136000000002</v>
      </c>
      <c r="K14" s="16" t="s">
        <v>1339</v>
      </c>
      <c r="L14" s="12"/>
      <c r="M14" s="11">
        <v>12.545280000000002</v>
      </c>
      <c r="N14" s="16" t="s">
        <v>1339</v>
      </c>
    </row>
    <row r="15" spans="1:14" x14ac:dyDescent="0.25">
      <c r="A15" s="7" t="s">
        <v>1337</v>
      </c>
      <c r="B15" s="11" t="s">
        <v>1314</v>
      </c>
      <c r="C15" s="8" t="s">
        <v>1352</v>
      </c>
      <c r="D15" s="6" t="s">
        <v>1320</v>
      </c>
      <c r="E15" s="12" t="s">
        <v>1323</v>
      </c>
      <c r="F15" s="16" t="s">
        <v>1344</v>
      </c>
      <c r="G15" s="12" t="s">
        <v>1325</v>
      </c>
      <c r="H15" s="18" t="s">
        <v>1348</v>
      </c>
      <c r="I15" s="12"/>
      <c r="J15" s="11">
        <v>3434.2703999999999</v>
      </c>
      <c r="K15" s="16" t="s">
        <v>1339</v>
      </c>
      <c r="L15" s="12"/>
      <c r="M15" s="11">
        <v>18.817920000000004</v>
      </c>
      <c r="N15" s="16" t="s">
        <v>1339</v>
      </c>
    </row>
    <row r="16" spans="1:14" x14ac:dyDescent="0.25">
      <c r="A16" s="7" t="s">
        <v>1338</v>
      </c>
      <c r="B16" s="11" t="s">
        <v>1315</v>
      </c>
      <c r="C16" s="8" t="s">
        <v>1353</v>
      </c>
      <c r="D16" s="6" t="s">
        <v>1320</v>
      </c>
      <c r="E16" s="12" t="s">
        <v>1323</v>
      </c>
      <c r="F16" s="16" t="s">
        <v>1344</v>
      </c>
      <c r="G16" s="12" t="s">
        <v>1325</v>
      </c>
      <c r="H16" s="18" t="s">
        <v>1346</v>
      </c>
      <c r="I16" s="12"/>
      <c r="J16" s="11">
        <v>2289.5136000000002</v>
      </c>
      <c r="K16" s="16" t="s">
        <v>1339</v>
      </c>
      <c r="L16" s="12"/>
      <c r="M16" s="11">
        <v>12.545280000000002</v>
      </c>
      <c r="N16" s="16" t="s">
        <v>1339</v>
      </c>
    </row>
    <row r="17" spans="1:14" x14ac:dyDescent="0.25">
      <c r="A17" s="7" t="s">
        <v>1338</v>
      </c>
      <c r="B17" s="11" t="s">
        <v>1316</v>
      </c>
      <c r="C17" s="10" t="s">
        <v>1354</v>
      </c>
      <c r="D17" s="6" t="s">
        <v>1320</v>
      </c>
      <c r="E17" s="12" t="s">
        <v>1323</v>
      </c>
      <c r="F17" s="16" t="s">
        <v>1344</v>
      </c>
      <c r="G17" s="12" t="s">
        <v>1325</v>
      </c>
      <c r="H17" s="18" t="s">
        <v>1348</v>
      </c>
      <c r="I17" s="12"/>
      <c r="J17" s="11">
        <v>3434.2703999999999</v>
      </c>
      <c r="K17" s="16" t="s">
        <v>1339</v>
      </c>
      <c r="L17" s="12"/>
      <c r="M17" s="11">
        <v>18.817920000000004</v>
      </c>
      <c r="N17" s="16" t="s">
        <v>1339</v>
      </c>
    </row>
    <row r="18" spans="1:14" x14ac:dyDescent="0.25">
      <c r="A18" s="7" t="s">
        <v>1324</v>
      </c>
      <c r="B18" s="11" t="s">
        <v>1355</v>
      </c>
      <c r="C18" s="10" t="s">
        <v>1318</v>
      </c>
      <c r="D18" s="6" t="s">
        <v>1321</v>
      </c>
      <c r="E18" s="12" t="s">
        <v>1323</v>
      </c>
      <c r="F18" s="16" t="s">
        <v>1317</v>
      </c>
      <c r="G18" s="12" t="s">
        <v>1327</v>
      </c>
      <c r="H18" s="18" t="s">
        <v>1328</v>
      </c>
      <c r="I18" s="12"/>
      <c r="J18" s="11">
        <v>215371.77600000001</v>
      </c>
      <c r="K18" s="16" t="s">
        <v>1339</v>
      </c>
      <c r="L18" s="12"/>
      <c r="M18" s="11">
        <v>494.88</v>
      </c>
      <c r="N18" s="16" t="s">
        <v>1339</v>
      </c>
    </row>
    <row r="19" spans="1:14" x14ac:dyDescent="0.25">
      <c r="A19" s="7" t="s">
        <v>1324</v>
      </c>
      <c r="B19" s="11" t="s">
        <v>1356</v>
      </c>
      <c r="C19" s="10" t="s">
        <v>1319</v>
      </c>
      <c r="D19" s="6" t="s">
        <v>1320</v>
      </c>
      <c r="E19" s="12" t="s">
        <v>1323</v>
      </c>
      <c r="F19" s="16" t="s">
        <v>1317</v>
      </c>
      <c r="G19" s="12" t="s">
        <v>1327</v>
      </c>
      <c r="H19" s="18" t="s">
        <v>1328</v>
      </c>
      <c r="I19" s="12"/>
      <c r="J19" s="11">
        <v>1385.664</v>
      </c>
      <c r="K19" s="16" t="s">
        <v>1357</v>
      </c>
      <c r="L19" s="12"/>
      <c r="M19" s="11">
        <v>98.975999999999999</v>
      </c>
      <c r="N19" s="16" t="s">
        <v>1357</v>
      </c>
    </row>
    <row r="20" spans="1:14" x14ac:dyDescent="0.25">
      <c r="A20" s="7"/>
      <c r="B20" s="11"/>
      <c r="C20" s="10"/>
      <c r="D20" s="17"/>
      <c r="E20" s="12"/>
      <c r="F20" s="16"/>
      <c r="G20" s="12"/>
      <c r="H20" s="18"/>
      <c r="I20" s="12"/>
      <c r="J20" s="11"/>
      <c r="K20" s="16"/>
      <c r="L20" s="12"/>
      <c r="M20" s="11"/>
      <c r="N20" s="16"/>
    </row>
    <row r="21" spans="1:14" x14ac:dyDescent="0.25">
      <c r="A21" s="7"/>
      <c r="B21" s="11"/>
      <c r="C21" s="10"/>
      <c r="D21" s="17"/>
      <c r="E21" s="12"/>
      <c r="F21" s="16"/>
      <c r="G21" s="12"/>
      <c r="H21" s="18"/>
      <c r="I21" s="12"/>
      <c r="J21" s="11"/>
      <c r="K21" s="16"/>
      <c r="L21" s="12"/>
      <c r="M21" s="11"/>
      <c r="N21" s="16"/>
    </row>
    <row r="22" spans="1:14" x14ac:dyDescent="0.25">
      <c r="A22" s="7"/>
      <c r="B22" s="11"/>
      <c r="C22" s="10"/>
      <c r="D22" s="17"/>
      <c r="E22" s="12"/>
      <c r="F22" s="16"/>
      <c r="G22" s="12"/>
      <c r="H22" s="18"/>
      <c r="I22" s="12"/>
      <c r="J22" s="11"/>
      <c r="K22" s="16"/>
      <c r="L22" s="12"/>
      <c r="M22" s="11"/>
      <c r="N22" s="16"/>
    </row>
    <row r="23" spans="1:14" x14ac:dyDescent="0.25">
      <c r="A23" s="7"/>
      <c r="B23" s="11"/>
      <c r="C23" s="10"/>
      <c r="D23" s="17"/>
      <c r="E23" s="12"/>
      <c r="F23" s="16"/>
      <c r="G23" s="12"/>
      <c r="H23" s="18"/>
      <c r="I23" s="12"/>
      <c r="J23" s="11"/>
      <c r="K23" s="16"/>
      <c r="L23" s="12"/>
      <c r="M23" s="11"/>
      <c r="N23" s="16"/>
    </row>
    <row r="24" spans="1:14" x14ac:dyDescent="0.25">
      <c r="A24" s="7"/>
      <c r="B24" s="11"/>
      <c r="C24" s="10"/>
      <c r="D24" s="17"/>
      <c r="E24" s="12"/>
      <c r="F24" s="16"/>
      <c r="G24" s="12"/>
      <c r="H24" s="18"/>
      <c r="I24" s="12"/>
      <c r="J24" s="11"/>
      <c r="K24" s="16"/>
      <c r="L24" s="12"/>
      <c r="M24" s="11"/>
      <c r="N24" s="16"/>
    </row>
    <row r="25" spans="1:14" x14ac:dyDescent="0.25">
      <c r="A25" s="7"/>
      <c r="B25" s="11"/>
      <c r="C25" s="10"/>
      <c r="D25" s="17"/>
      <c r="E25" s="12"/>
      <c r="F25" s="16"/>
      <c r="G25" s="12"/>
      <c r="H25" s="18"/>
      <c r="I25" s="12"/>
      <c r="J25" s="11"/>
      <c r="K25" s="16"/>
      <c r="L25" s="12"/>
      <c r="M25" s="11"/>
      <c r="N25" s="16"/>
    </row>
    <row r="26" spans="1:14" x14ac:dyDescent="0.25">
      <c r="A26" s="7"/>
      <c r="B26" s="11"/>
      <c r="C26" s="10"/>
      <c r="D26" s="17"/>
      <c r="E26" s="12"/>
      <c r="F26" s="16"/>
      <c r="G26" s="12"/>
      <c r="H26" s="18"/>
      <c r="I26" s="12"/>
      <c r="J26" s="11"/>
      <c r="K26" s="16"/>
      <c r="L26" s="12"/>
      <c r="M26" s="11"/>
      <c r="N26" s="16"/>
    </row>
    <row r="27" spans="1:14" x14ac:dyDescent="0.25">
      <c r="A27" s="7"/>
      <c r="B27" s="11"/>
      <c r="C27" s="10"/>
      <c r="D27" s="17"/>
      <c r="E27" s="12"/>
      <c r="F27" s="16"/>
      <c r="G27" s="12"/>
      <c r="H27" s="18"/>
      <c r="I27" s="12"/>
      <c r="J27" s="11"/>
      <c r="K27" s="16"/>
      <c r="L27" s="12"/>
      <c r="M27" s="11"/>
      <c r="N27" s="16"/>
    </row>
    <row r="28" spans="1:14" x14ac:dyDescent="0.25">
      <c r="A28" s="7"/>
      <c r="B28" s="11"/>
      <c r="C28" s="10"/>
      <c r="D28" s="17"/>
      <c r="E28" s="12"/>
      <c r="F28" s="16"/>
      <c r="G28" s="12"/>
      <c r="H28" s="18"/>
      <c r="I28" s="12"/>
      <c r="J28" s="11"/>
      <c r="K28" s="16"/>
      <c r="L28" s="12"/>
      <c r="M28" s="11"/>
      <c r="N28" s="16"/>
    </row>
    <row r="29" spans="1:14" x14ac:dyDescent="0.25">
      <c r="A29" s="7"/>
      <c r="B29" s="11"/>
      <c r="C29" s="10"/>
      <c r="D29" s="17"/>
      <c r="E29" s="12"/>
      <c r="F29" s="16"/>
      <c r="G29" s="12"/>
      <c r="H29" s="18"/>
      <c r="I29" s="12"/>
      <c r="J29" s="11"/>
      <c r="K29" s="16"/>
      <c r="L29" s="12"/>
      <c r="M29" s="11"/>
      <c r="N29" s="16"/>
    </row>
    <row r="30" spans="1:14" x14ac:dyDescent="0.25">
      <c r="A30" s="7"/>
      <c r="B30" s="11"/>
      <c r="C30" s="10"/>
      <c r="D30" s="17"/>
      <c r="E30" s="12"/>
      <c r="F30" s="16"/>
      <c r="G30" s="12"/>
      <c r="H30" s="18"/>
      <c r="I30" s="12"/>
      <c r="J30" s="11"/>
      <c r="K30" s="16"/>
      <c r="L30" s="12"/>
      <c r="M30" s="11"/>
      <c r="N30" s="16"/>
    </row>
    <row r="31" spans="1:14" x14ac:dyDescent="0.25">
      <c r="A31" s="7"/>
      <c r="B31" s="11"/>
      <c r="C31" s="10"/>
      <c r="D31" s="17"/>
      <c r="E31" s="12"/>
      <c r="F31" s="16"/>
      <c r="G31" s="12"/>
      <c r="H31" s="18"/>
      <c r="I31" s="12"/>
      <c r="J31" s="11"/>
      <c r="K31" s="16"/>
      <c r="L31" s="12"/>
      <c r="M31" s="11"/>
      <c r="N31" s="16"/>
    </row>
    <row r="32" spans="1:14" x14ac:dyDescent="0.25">
      <c r="A32" s="7"/>
      <c r="B32" s="11"/>
      <c r="C32" s="10"/>
      <c r="D32" s="17"/>
      <c r="E32" s="12"/>
      <c r="F32" s="16"/>
      <c r="G32" s="12"/>
      <c r="H32" s="18"/>
      <c r="I32" s="12"/>
      <c r="J32" s="11"/>
      <c r="K32" s="16"/>
      <c r="L32" s="12"/>
      <c r="M32" s="11"/>
      <c r="N32" s="16"/>
    </row>
    <row r="33" spans="1:14" x14ac:dyDescent="0.25">
      <c r="A33" s="7"/>
      <c r="B33" s="11"/>
      <c r="C33" s="10"/>
      <c r="D33" s="17"/>
      <c r="E33" s="12"/>
      <c r="F33" s="16"/>
      <c r="G33" s="12"/>
      <c r="H33" s="18"/>
      <c r="I33" s="12"/>
      <c r="J33" s="11"/>
      <c r="K33" s="16"/>
      <c r="L33" s="12"/>
      <c r="M33" s="11"/>
      <c r="N33" s="16"/>
    </row>
    <row r="34" spans="1:14" x14ac:dyDescent="0.25">
      <c r="A34" s="7"/>
      <c r="B34" s="11"/>
      <c r="C34" s="10"/>
      <c r="D34" s="17"/>
      <c r="E34" s="12"/>
      <c r="F34" s="16"/>
      <c r="G34" s="12"/>
      <c r="H34" s="18"/>
      <c r="I34" s="12"/>
      <c r="J34" s="11"/>
      <c r="K34" s="16"/>
      <c r="L34" s="12"/>
      <c r="M34" s="11"/>
      <c r="N34" s="16"/>
    </row>
    <row r="35" spans="1:14" x14ac:dyDescent="0.25">
      <c r="A35" s="7"/>
      <c r="B35" s="11"/>
      <c r="C35" s="10"/>
      <c r="D35" s="17"/>
      <c r="E35" s="12"/>
      <c r="F35" s="16"/>
      <c r="G35" s="12"/>
      <c r="H35" s="18"/>
      <c r="I35" s="12"/>
      <c r="J35" s="11"/>
      <c r="K35" s="16"/>
      <c r="L35" s="12"/>
      <c r="M35" s="11"/>
      <c r="N35" s="16"/>
    </row>
    <row r="36" spans="1:14" x14ac:dyDescent="0.25">
      <c r="A36" s="7"/>
      <c r="B36" s="11"/>
      <c r="C36" s="10"/>
      <c r="D36" s="17"/>
      <c r="E36" s="12"/>
      <c r="F36" s="16"/>
      <c r="G36" s="12"/>
      <c r="H36" s="18"/>
      <c r="I36" s="12"/>
      <c r="J36" s="11"/>
      <c r="K36" s="16"/>
      <c r="L36" s="12"/>
      <c r="M36" s="11"/>
      <c r="N36" s="16"/>
    </row>
    <row r="37" spans="1:14" x14ac:dyDescent="0.25">
      <c r="A37" s="7"/>
      <c r="B37" s="11"/>
      <c r="C37" s="10"/>
      <c r="D37" s="17"/>
      <c r="E37" s="12"/>
      <c r="F37" s="16"/>
      <c r="G37" s="12"/>
      <c r="H37" s="18"/>
      <c r="I37" s="12"/>
      <c r="J37" s="11"/>
      <c r="K37" s="16"/>
      <c r="L37" s="12"/>
      <c r="M37" s="11"/>
      <c r="N37" s="16"/>
    </row>
    <row r="38" spans="1:14" x14ac:dyDescent="0.25">
      <c r="A38" s="7"/>
      <c r="B38" s="11"/>
      <c r="C38" s="10"/>
      <c r="D38" s="17"/>
      <c r="E38" s="12"/>
      <c r="F38" s="16"/>
      <c r="G38" s="12"/>
      <c r="H38" s="18"/>
      <c r="I38" s="12"/>
      <c r="J38" s="11"/>
      <c r="K38" s="16"/>
      <c r="L38" s="12"/>
      <c r="M38" s="11"/>
      <c r="N38" s="16"/>
    </row>
    <row r="39" spans="1:14" x14ac:dyDescent="0.25">
      <c r="A39" s="7"/>
      <c r="B39" s="11"/>
      <c r="C39" s="10"/>
      <c r="D39" s="17"/>
      <c r="E39" s="12"/>
      <c r="F39" s="16"/>
      <c r="G39" s="12"/>
      <c r="H39" s="18"/>
      <c r="I39" s="12"/>
      <c r="J39" s="11"/>
      <c r="K39" s="16"/>
      <c r="L39" s="12"/>
      <c r="M39" s="11"/>
      <c r="N39" s="16"/>
    </row>
    <row r="40" spans="1:14" x14ac:dyDescent="0.25">
      <c r="A40" s="7"/>
      <c r="B40" s="11"/>
      <c r="C40" s="10"/>
      <c r="D40" s="17"/>
      <c r="E40" s="12"/>
      <c r="F40" s="16"/>
      <c r="G40" s="12"/>
      <c r="H40" s="18"/>
      <c r="I40" s="12"/>
      <c r="J40" s="11"/>
      <c r="K40" s="16"/>
      <c r="L40" s="12"/>
      <c r="M40" s="11"/>
      <c r="N40" s="16"/>
    </row>
    <row r="41" spans="1:14" x14ac:dyDescent="0.25">
      <c r="A41" s="7"/>
      <c r="B41" s="11"/>
      <c r="C41" s="10"/>
      <c r="D41" s="17"/>
      <c r="E41" s="12"/>
      <c r="F41" s="16"/>
      <c r="G41" s="12"/>
      <c r="H41" s="18"/>
      <c r="I41" s="12"/>
      <c r="J41" s="11"/>
      <c r="K41" s="16"/>
      <c r="L41" s="12"/>
      <c r="M41" s="11"/>
      <c r="N41" s="16"/>
    </row>
    <row r="42" spans="1:14" x14ac:dyDescent="0.25">
      <c r="A42" s="7"/>
      <c r="B42" s="11"/>
      <c r="C42" s="10"/>
      <c r="D42" s="17"/>
      <c r="E42" s="12"/>
      <c r="F42" s="16"/>
      <c r="G42" s="12"/>
      <c r="H42" s="18"/>
      <c r="I42" s="12"/>
      <c r="J42" s="11"/>
      <c r="K42" s="16"/>
      <c r="L42" s="12"/>
      <c r="M42" s="11"/>
      <c r="N42" s="16"/>
    </row>
    <row r="43" spans="1:14" x14ac:dyDescent="0.25">
      <c r="A43" s="7"/>
      <c r="B43" s="11"/>
      <c r="C43" s="10"/>
      <c r="D43" s="17"/>
      <c r="E43" s="12"/>
      <c r="F43" s="16"/>
      <c r="G43" s="12"/>
      <c r="H43" s="18"/>
      <c r="I43" s="12"/>
      <c r="J43" s="11"/>
      <c r="K43" s="16"/>
      <c r="L43" s="12"/>
      <c r="M43" s="11"/>
      <c r="N43" s="16"/>
    </row>
    <row r="44" spans="1:14" x14ac:dyDescent="0.25">
      <c r="A44" s="7"/>
      <c r="B44" s="11"/>
      <c r="C44" s="10"/>
      <c r="D44" s="17"/>
      <c r="E44" s="12"/>
      <c r="F44" s="16"/>
      <c r="G44" s="12"/>
      <c r="H44" s="18"/>
      <c r="I44" s="12"/>
      <c r="J44" s="11"/>
      <c r="K44" s="16"/>
      <c r="L44" s="12"/>
      <c r="M44" s="11"/>
      <c r="N44" s="16"/>
    </row>
    <row r="45" spans="1:14" x14ac:dyDescent="0.25">
      <c r="A45" s="7"/>
      <c r="B45" s="11"/>
      <c r="C45" s="10"/>
      <c r="D45" s="17"/>
      <c r="E45" s="12"/>
      <c r="F45" s="16"/>
      <c r="G45" s="12"/>
      <c r="H45" s="18"/>
      <c r="I45" s="12"/>
      <c r="J45" s="11"/>
      <c r="K45" s="16"/>
      <c r="L45" s="12"/>
      <c r="M45" s="11"/>
      <c r="N45" s="16"/>
    </row>
    <row r="46" spans="1:14" x14ac:dyDescent="0.25">
      <c r="A46" s="7"/>
      <c r="B46" s="11"/>
      <c r="C46" s="10"/>
      <c r="D46" s="17"/>
      <c r="E46" s="12"/>
      <c r="F46" s="16"/>
      <c r="G46" s="12"/>
      <c r="H46" s="18"/>
      <c r="I46" s="12"/>
      <c r="J46" s="11"/>
      <c r="K46" s="16"/>
      <c r="L46" s="12"/>
      <c r="M46" s="11"/>
      <c r="N46" s="16"/>
    </row>
    <row r="47" spans="1:14" x14ac:dyDescent="0.25">
      <c r="A47" s="7"/>
      <c r="B47" s="11"/>
      <c r="C47" s="10"/>
      <c r="D47" s="17"/>
      <c r="E47" s="12"/>
      <c r="F47" s="16"/>
      <c r="G47" s="12"/>
      <c r="H47" s="18"/>
      <c r="I47" s="12"/>
      <c r="J47" s="11"/>
      <c r="K47" s="16"/>
      <c r="L47" s="12"/>
      <c r="M47" s="11"/>
      <c r="N47" s="16"/>
    </row>
    <row r="48" spans="1:14" x14ac:dyDescent="0.25">
      <c r="A48" s="7"/>
      <c r="B48" s="11"/>
      <c r="C48" s="10"/>
      <c r="D48" s="17"/>
      <c r="E48" s="12"/>
      <c r="F48" s="16"/>
      <c r="G48" s="12"/>
      <c r="H48" s="18"/>
      <c r="I48" s="12"/>
      <c r="J48" s="11"/>
      <c r="K48" s="16"/>
      <c r="L48" s="12"/>
      <c r="M48" s="11"/>
      <c r="N48" s="16"/>
    </row>
    <row r="49" spans="1:14" x14ac:dyDescent="0.25">
      <c r="A49" s="7"/>
      <c r="B49" s="11"/>
      <c r="C49" s="10"/>
      <c r="D49" s="17"/>
      <c r="E49" s="12"/>
      <c r="F49" s="16"/>
      <c r="G49" s="12"/>
      <c r="H49" s="18"/>
      <c r="I49" s="12"/>
      <c r="J49" s="11"/>
      <c r="K49" s="16"/>
      <c r="L49" s="12"/>
      <c r="M49" s="11"/>
      <c r="N49" s="16"/>
    </row>
    <row r="50" spans="1:14" x14ac:dyDescent="0.25">
      <c r="A50" s="7"/>
      <c r="B50" s="11"/>
      <c r="C50" s="10"/>
      <c r="D50" s="17"/>
      <c r="E50" s="12"/>
      <c r="F50" s="16"/>
      <c r="G50" s="12"/>
      <c r="H50" s="18"/>
      <c r="I50" s="12"/>
      <c r="J50" s="11"/>
      <c r="K50" s="16"/>
      <c r="L50" s="12"/>
      <c r="M50" s="11"/>
      <c r="N50" s="16"/>
    </row>
    <row r="51" spans="1:14" x14ac:dyDescent="0.25">
      <c r="A51" s="7"/>
      <c r="B51" s="11"/>
      <c r="C51" s="10"/>
      <c r="D51" s="17"/>
      <c r="E51" s="12"/>
      <c r="F51" s="16"/>
      <c r="G51" s="12"/>
      <c r="H51" s="18"/>
      <c r="I51" s="12"/>
      <c r="J51" s="11"/>
      <c r="K51" s="16"/>
      <c r="L51" s="12"/>
      <c r="M51" s="11"/>
      <c r="N51" s="16"/>
    </row>
    <row r="52" spans="1:14" x14ac:dyDescent="0.25">
      <c r="A52" s="7"/>
      <c r="B52" s="11"/>
      <c r="C52" s="10"/>
      <c r="D52" s="17"/>
      <c r="E52" s="12"/>
      <c r="F52" s="16"/>
      <c r="G52" s="12"/>
      <c r="H52" s="18"/>
      <c r="I52" s="12"/>
      <c r="J52" s="11"/>
      <c r="K52" s="16"/>
      <c r="L52" s="12"/>
      <c r="M52" s="11"/>
      <c r="N52" s="16"/>
    </row>
    <row r="53" spans="1:14" x14ac:dyDescent="0.25">
      <c r="A53" s="7"/>
      <c r="B53" s="11"/>
      <c r="C53" s="10"/>
      <c r="D53" s="17"/>
      <c r="E53" s="12"/>
      <c r="F53" s="16"/>
      <c r="G53" s="12"/>
      <c r="H53" s="18"/>
      <c r="I53" s="12"/>
      <c r="J53" s="11"/>
      <c r="K53" s="16"/>
      <c r="L53" s="12"/>
      <c r="M53" s="11"/>
      <c r="N53" s="16"/>
    </row>
    <row r="54" spans="1:14" x14ac:dyDescent="0.25">
      <c r="A54" s="7"/>
      <c r="B54" s="11"/>
      <c r="C54" s="10"/>
      <c r="D54" s="17"/>
      <c r="E54" s="12"/>
      <c r="F54" s="16"/>
      <c r="G54" s="12"/>
      <c r="H54" s="18"/>
      <c r="I54" s="12"/>
      <c r="J54" s="11"/>
      <c r="K54" s="16"/>
      <c r="L54" s="12"/>
      <c r="M54" s="11"/>
      <c r="N54" s="16"/>
    </row>
    <row r="55" spans="1:14" x14ac:dyDescent="0.25">
      <c r="A55" s="7"/>
      <c r="B55" s="11"/>
      <c r="C55" s="10"/>
      <c r="D55" s="17"/>
      <c r="E55" s="12"/>
      <c r="F55" s="16"/>
      <c r="G55" s="12"/>
      <c r="H55" s="18"/>
      <c r="I55" s="12"/>
      <c r="J55" s="11"/>
      <c r="K55" s="16"/>
      <c r="L55" s="12"/>
      <c r="M55" s="11"/>
      <c r="N55" s="16"/>
    </row>
    <row r="56" spans="1:14" x14ac:dyDescent="0.25">
      <c r="A56" s="7"/>
      <c r="B56" s="11"/>
      <c r="C56" s="10"/>
      <c r="D56" s="17"/>
      <c r="E56" s="12"/>
      <c r="F56" s="16"/>
      <c r="G56" s="12"/>
      <c r="H56" s="18"/>
      <c r="I56" s="12"/>
      <c r="J56" s="11"/>
      <c r="K56" s="16"/>
      <c r="L56" s="12"/>
      <c r="M56" s="11"/>
      <c r="N56" s="16"/>
    </row>
    <row r="57" spans="1:14" x14ac:dyDescent="0.25">
      <c r="A57" s="7"/>
      <c r="B57" s="11"/>
      <c r="C57" s="10"/>
      <c r="D57" s="17"/>
      <c r="E57" s="12"/>
      <c r="F57" s="16"/>
      <c r="G57" s="12"/>
      <c r="H57" s="18"/>
      <c r="I57" s="12"/>
      <c r="J57" s="11"/>
      <c r="K57" s="16"/>
      <c r="L57" s="12"/>
      <c r="M57" s="11"/>
      <c r="N57" s="16"/>
    </row>
    <row r="58" spans="1:14" x14ac:dyDescent="0.25">
      <c r="A58" s="7"/>
      <c r="B58" s="11"/>
      <c r="C58" s="10"/>
      <c r="D58" s="17"/>
      <c r="E58" s="12"/>
      <c r="F58" s="16"/>
      <c r="G58" s="12"/>
      <c r="H58" s="18"/>
      <c r="I58" s="12"/>
      <c r="J58" s="11"/>
      <c r="K58" s="16"/>
      <c r="L58" s="12"/>
      <c r="M58" s="11"/>
      <c r="N58" s="16"/>
    </row>
    <row r="59" spans="1:14" x14ac:dyDescent="0.25">
      <c r="A59" s="7"/>
      <c r="B59" s="11"/>
      <c r="C59" s="10"/>
      <c r="D59" s="17"/>
      <c r="E59" s="12"/>
      <c r="F59" s="16"/>
      <c r="G59" s="12"/>
      <c r="H59" s="18"/>
      <c r="I59" s="12"/>
      <c r="J59" s="11"/>
      <c r="K59" s="16"/>
      <c r="L59" s="12"/>
      <c r="M59" s="11"/>
      <c r="N59" s="16"/>
    </row>
    <row r="60" spans="1:14" x14ac:dyDescent="0.25">
      <c r="A60" s="7"/>
      <c r="B60" s="11"/>
      <c r="C60" s="10"/>
      <c r="D60" s="17"/>
      <c r="E60" s="12"/>
      <c r="F60" s="16"/>
      <c r="G60" s="12"/>
      <c r="H60" s="18"/>
      <c r="I60" s="12"/>
      <c r="J60" s="11"/>
      <c r="K60" s="16"/>
      <c r="L60" s="12"/>
      <c r="M60" s="11"/>
      <c r="N60" s="16"/>
    </row>
    <row r="61" spans="1:14" x14ac:dyDescent="0.25">
      <c r="A61" s="7"/>
      <c r="B61" s="11"/>
      <c r="C61" s="10"/>
      <c r="D61" s="17"/>
      <c r="E61" s="12"/>
      <c r="F61" s="16"/>
      <c r="G61" s="12"/>
      <c r="H61" s="18"/>
      <c r="I61" s="12"/>
      <c r="J61" s="11"/>
      <c r="K61" s="16"/>
      <c r="L61" s="12"/>
      <c r="M61" s="11"/>
      <c r="N61" s="16"/>
    </row>
    <row r="62" spans="1:14" x14ac:dyDescent="0.25">
      <c r="A62" s="7"/>
      <c r="B62" s="11"/>
      <c r="C62" s="10"/>
      <c r="D62" s="17"/>
      <c r="E62" s="12"/>
      <c r="F62" s="16"/>
      <c r="G62" s="12"/>
      <c r="H62" s="18"/>
      <c r="I62" s="12"/>
      <c r="J62" s="11"/>
      <c r="K62" s="16"/>
      <c r="L62" s="12"/>
      <c r="M62" s="11"/>
      <c r="N62" s="16"/>
    </row>
    <row r="63" spans="1:14" x14ac:dyDescent="0.25">
      <c r="A63" s="7"/>
      <c r="B63" s="11"/>
      <c r="C63" s="10"/>
      <c r="D63" s="17"/>
      <c r="E63" s="12"/>
      <c r="F63" s="16"/>
      <c r="G63" s="12"/>
      <c r="H63" s="18"/>
      <c r="I63" s="12"/>
      <c r="J63" s="11"/>
      <c r="K63" s="16"/>
      <c r="L63" s="12"/>
      <c r="M63" s="11"/>
      <c r="N63" s="16"/>
    </row>
    <row r="64" spans="1:14" x14ac:dyDescent="0.25">
      <c r="A64" s="7"/>
      <c r="B64" s="11"/>
      <c r="C64" s="10"/>
      <c r="D64" s="17"/>
      <c r="E64" s="12"/>
      <c r="F64" s="16"/>
      <c r="G64" s="12"/>
      <c r="H64" s="18"/>
      <c r="I64" s="12"/>
      <c r="J64" s="11"/>
      <c r="K64" s="16"/>
      <c r="L64" s="12"/>
      <c r="M64" s="11"/>
      <c r="N64" s="16"/>
    </row>
    <row r="65" spans="1:14" x14ac:dyDescent="0.25">
      <c r="A65" s="7"/>
      <c r="B65" s="11"/>
      <c r="C65" s="10"/>
      <c r="D65" s="17"/>
      <c r="E65" s="12"/>
      <c r="F65" s="16"/>
      <c r="G65" s="12"/>
      <c r="H65" s="18"/>
      <c r="I65" s="12"/>
      <c r="J65" s="11"/>
      <c r="K65" s="16"/>
      <c r="L65" s="12"/>
      <c r="M65" s="11"/>
      <c r="N65" s="16"/>
    </row>
    <row r="66" spans="1:14" x14ac:dyDescent="0.25">
      <c r="A66" s="7"/>
      <c r="B66" s="11"/>
      <c r="C66" s="10"/>
      <c r="D66" s="17"/>
      <c r="E66" s="12"/>
      <c r="F66" s="16"/>
      <c r="G66" s="12"/>
      <c r="H66" s="18"/>
      <c r="I66" s="12"/>
      <c r="J66" s="11"/>
      <c r="K66" s="16"/>
      <c r="L66" s="12"/>
      <c r="M66" s="11"/>
      <c r="N66" s="16"/>
    </row>
    <row r="67" spans="1:14" x14ac:dyDescent="0.25">
      <c r="A67" s="7"/>
      <c r="B67" s="11"/>
      <c r="C67" s="10"/>
      <c r="D67" s="17"/>
      <c r="E67" s="12"/>
      <c r="F67" s="16"/>
      <c r="G67" s="12"/>
      <c r="H67" s="18"/>
      <c r="I67" s="12"/>
      <c r="J67" s="11"/>
      <c r="K67" s="16"/>
      <c r="L67" s="12"/>
      <c r="M67" s="11"/>
      <c r="N67" s="16"/>
    </row>
    <row r="68" spans="1:14" x14ac:dyDescent="0.25">
      <c r="A68" s="7"/>
      <c r="B68" s="11"/>
      <c r="C68" s="10"/>
      <c r="D68" s="17"/>
      <c r="E68" s="12"/>
      <c r="F68" s="16"/>
      <c r="G68" s="12"/>
      <c r="H68" s="18"/>
      <c r="I68" s="12"/>
      <c r="J68" s="11"/>
      <c r="K68" s="16"/>
      <c r="L68" s="12"/>
      <c r="M68" s="11"/>
      <c r="N68" s="16"/>
    </row>
    <row r="69" spans="1:14" x14ac:dyDescent="0.25">
      <c r="A69" s="7"/>
      <c r="B69" s="11"/>
      <c r="C69" s="10"/>
      <c r="D69" s="17"/>
      <c r="E69" s="12"/>
      <c r="F69" s="16"/>
      <c r="G69" s="12"/>
      <c r="H69" s="18"/>
      <c r="I69" s="12"/>
      <c r="J69" s="11"/>
      <c r="K69" s="16"/>
      <c r="L69" s="12"/>
      <c r="M69" s="11"/>
      <c r="N69" s="16"/>
    </row>
    <row r="70" spans="1:14" x14ac:dyDescent="0.25">
      <c r="A70" s="7"/>
      <c r="B70" s="11"/>
      <c r="C70" s="10"/>
      <c r="D70" s="17"/>
      <c r="E70" s="12"/>
      <c r="F70" s="16"/>
      <c r="G70" s="12"/>
      <c r="H70" s="18"/>
      <c r="I70" s="12"/>
      <c r="J70" s="11"/>
      <c r="K70" s="16"/>
      <c r="L70" s="12"/>
      <c r="M70" s="11"/>
      <c r="N70" s="16"/>
    </row>
    <row r="71" spans="1:14" x14ac:dyDescent="0.25">
      <c r="A71" s="7"/>
      <c r="B71" s="11"/>
      <c r="C71" s="10"/>
      <c r="D71" s="17"/>
      <c r="E71" s="12"/>
      <c r="F71" s="16"/>
      <c r="G71" s="12"/>
      <c r="H71" s="18"/>
      <c r="I71" s="12"/>
      <c r="J71" s="11"/>
      <c r="K71" s="16"/>
      <c r="L71" s="12"/>
      <c r="M71" s="11"/>
      <c r="N71" s="16"/>
    </row>
    <row r="72" spans="1:14" x14ac:dyDescent="0.25">
      <c r="A72" s="7"/>
      <c r="B72" s="11"/>
      <c r="C72" s="10"/>
      <c r="D72" s="17"/>
      <c r="E72" s="12"/>
      <c r="F72" s="16"/>
      <c r="G72" s="12"/>
      <c r="H72" s="18"/>
      <c r="I72" s="12"/>
      <c r="J72" s="11"/>
      <c r="K72" s="16"/>
      <c r="L72" s="12"/>
      <c r="M72" s="11"/>
      <c r="N72" s="16"/>
    </row>
    <row r="73" spans="1:14" x14ac:dyDescent="0.25">
      <c r="A73" s="7"/>
      <c r="B73" s="11"/>
      <c r="C73" s="10"/>
      <c r="D73" s="17"/>
      <c r="E73" s="12"/>
      <c r="F73" s="16"/>
      <c r="G73" s="12"/>
      <c r="H73" s="18"/>
      <c r="I73" s="12"/>
      <c r="J73" s="11"/>
      <c r="K73" s="16"/>
      <c r="L73" s="12"/>
      <c r="M73" s="11"/>
      <c r="N73" s="16"/>
    </row>
    <row r="74" spans="1:14" x14ac:dyDescent="0.25">
      <c r="A74" s="7"/>
      <c r="B74" s="11"/>
      <c r="C74" s="10"/>
      <c r="D74" s="17"/>
      <c r="E74" s="12"/>
      <c r="F74" s="16"/>
      <c r="G74" s="12"/>
      <c r="H74" s="18"/>
      <c r="I74" s="12"/>
      <c r="J74" s="11"/>
      <c r="K74" s="16"/>
      <c r="L74" s="12"/>
      <c r="M74" s="11"/>
      <c r="N74" s="16"/>
    </row>
    <row r="75" spans="1:14" x14ac:dyDescent="0.25">
      <c r="A75" s="7"/>
      <c r="B75" s="11"/>
      <c r="C75" s="10"/>
      <c r="D75" s="17"/>
      <c r="E75" s="12"/>
      <c r="F75" s="16"/>
      <c r="G75" s="12"/>
      <c r="H75" s="18"/>
      <c r="I75" s="12"/>
      <c r="J75" s="11"/>
      <c r="K75" s="16"/>
      <c r="L75" s="12"/>
      <c r="M75" s="11"/>
      <c r="N75" s="16"/>
    </row>
    <row r="76" spans="1:14" x14ac:dyDescent="0.25">
      <c r="A76" s="7"/>
      <c r="B76" s="11"/>
      <c r="C76" s="10"/>
      <c r="D76" s="17"/>
      <c r="E76" s="12"/>
      <c r="F76" s="16"/>
      <c r="G76" s="12"/>
      <c r="H76" s="18"/>
      <c r="I76" s="12"/>
      <c r="J76" s="11"/>
      <c r="K76" s="16"/>
      <c r="L76" s="12"/>
      <c r="M76" s="11"/>
      <c r="N76" s="16"/>
    </row>
    <row r="77" spans="1:14" x14ac:dyDescent="0.25">
      <c r="A77" s="7"/>
      <c r="B77" s="11"/>
      <c r="C77" s="10"/>
      <c r="D77" s="17"/>
      <c r="E77" s="12"/>
      <c r="F77" s="16"/>
      <c r="G77" s="12"/>
      <c r="H77" s="18"/>
      <c r="I77" s="12"/>
      <c r="J77" s="11"/>
      <c r="K77" s="16"/>
      <c r="L77" s="12"/>
      <c r="M77" s="11"/>
      <c r="N77" s="16"/>
    </row>
    <row r="78" spans="1:14" x14ac:dyDescent="0.25">
      <c r="A78" s="7"/>
      <c r="B78" s="11"/>
      <c r="C78" s="10"/>
      <c r="D78" s="17"/>
      <c r="E78" s="12"/>
      <c r="F78" s="16"/>
      <c r="G78" s="12"/>
      <c r="H78" s="18"/>
      <c r="I78" s="12"/>
      <c r="J78" s="11"/>
      <c r="K78" s="16"/>
      <c r="L78" s="12"/>
      <c r="M78" s="11"/>
      <c r="N78" s="16"/>
    </row>
    <row r="79" spans="1:14" x14ac:dyDescent="0.25">
      <c r="A79" s="7"/>
      <c r="B79" s="11"/>
      <c r="C79" s="10"/>
      <c r="D79" s="17"/>
      <c r="E79" s="12"/>
      <c r="F79" s="16"/>
      <c r="G79" s="12"/>
      <c r="H79" s="18"/>
      <c r="I79" s="12"/>
      <c r="J79" s="11"/>
      <c r="K79" s="16"/>
      <c r="L79" s="12"/>
      <c r="M79" s="11"/>
      <c r="N79" s="16"/>
    </row>
    <row r="80" spans="1:14" x14ac:dyDescent="0.25">
      <c r="A80" s="7"/>
      <c r="B80" s="11"/>
      <c r="C80" s="10"/>
      <c r="D80" s="17"/>
      <c r="E80" s="12"/>
      <c r="F80" s="16"/>
      <c r="G80" s="12"/>
      <c r="H80" s="18"/>
      <c r="I80" s="12"/>
      <c r="J80" s="11"/>
      <c r="K80" s="16"/>
      <c r="L80" s="12"/>
      <c r="M80" s="11"/>
      <c r="N80" s="16"/>
    </row>
    <row r="81" spans="1:14" x14ac:dyDescent="0.25">
      <c r="A81" s="7"/>
      <c r="B81" s="11"/>
      <c r="C81" s="10"/>
      <c r="D81" s="17"/>
      <c r="E81" s="12"/>
      <c r="F81" s="16"/>
      <c r="G81" s="12"/>
      <c r="H81" s="18"/>
      <c r="I81" s="12"/>
      <c r="J81" s="11"/>
      <c r="K81" s="16"/>
      <c r="L81" s="12"/>
      <c r="M81" s="11"/>
      <c r="N81" s="16"/>
    </row>
    <row r="82" spans="1:14" x14ac:dyDescent="0.25">
      <c r="A82" s="7"/>
      <c r="B82" s="11"/>
      <c r="C82" s="10"/>
      <c r="D82" s="17"/>
      <c r="E82" s="12"/>
      <c r="F82" s="16"/>
      <c r="G82" s="12"/>
      <c r="H82" s="18"/>
      <c r="I82" s="12"/>
      <c r="J82" s="11"/>
      <c r="K82" s="16"/>
      <c r="L82" s="12"/>
      <c r="M82" s="11"/>
      <c r="N82" s="16"/>
    </row>
    <row r="83" spans="1:14" x14ac:dyDescent="0.25">
      <c r="A83" s="7"/>
      <c r="B83" s="11"/>
      <c r="C83" s="10"/>
      <c r="D83" s="17"/>
      <c r="E83" s="12"/>
      <c r="F83" s="16"/>
      <c r="G83" s="12"/>
      <c r="H83" s="18"/>
      <c r="I83" s="12"/>
      <c r="J83" s="11"/>
      <c r="K83" s="16"/>
      <c r="L83" s="12"/>
      <c r="M83" s="11"/>
      <c r="N83" s="16"/>
    </row>
    <row r="84" spans="1:14" x14ac:dyDescent="0.25">
      <c r="A84" s="7"/>
      <c r="B84" s="11"/>
      <c r="C84" s="10"/>
      <c r="D84" s="17"/>
      <c r="E84" s="12"/>
      <c r="F84" s="16"/>
      <c r="G84" s="12"/>
      <c r="H84" s="18"/>
      <c r="I84" s="12"/>
      <c r="J84" s="11"/>
      <c r="K84" s="16"/>
      <c r="L84" s="12"/>
      <c r="M84" s="11"/>
      <c r="N84" s="16"/>
    </row>
    <row r="85" spans="1:14" x14ac:dyDescent="0.25">
      <c r="A85" s="7"/>
      <c r="B85" s="11"/>
      <c r="C85" s="10"/>
      <c r="D85" s="17"/>
      <c r="E85" s="12"/>
      <c r="F85" s="16"/>
      <c r="G85" s="12"/>
      <c r="H85" s="18"/>
      <c r="I85" s="12"/>
      <c r="J85" s="11"/>
      <c r="K85" s="16"/>
      <c r="L85" s="12"/>
      <c r="M85" s="11"/>
      <c r="N85" s="16"/>
    </row>
    <row r="86" spans="1:14" x14ac:dyDescent="0.25">
      <c r="A86" s="7"/>
      <c r="B86" s="11"/>
      <c r="C86" s="10"/>
      <c r="D86" s="17"/>
      <c r="E86" s="12"/>
      <c r="F86" s="16"/>
      <c r="G86" s="12"/>
      <c r="H86" s="18"/>
      <c r="I86" s="12"/>
      <c r="J86" s="11"/>
      <c r="K86" s="16"/>
      <c r="L86" s="12"/>
      <c r="M86" s="11"/>
      <c r="N86" s="16"/>
    </row>
    <row r="87" spans="1:14" x14ac:dyDescent="0.25">
      <c r="A87" s="7"/>
      <c r="B87" s="11"/>
      <c r="C87" s="10"/>
      <c r="D87" s="17"/>
      <c r="E87" s="12"/>
      <c r="F87" s="16"/>
      <c r="G87" s="12"/>
      <c r="H87" s="18"/>
      <c r="I87" s="12"/>
      <c r="J87" s="11"/>
      <c r="K87" s="16"/>
      <c r="L87" s="12"/>
      <c r="M87" s="11"/>
      <c r="N87" s="16"/>
    </row>
    <row r="88" spans="1:14" x14ac:dyDescent="0.25">
      <c r="A88" s="7"/>
      <c r="B88" s="11"/>
      <c r="C88" s="10"/>
      <c r="D88" s="17"/>
      <c r="E88" s="12"/>
      <c r="F88" s="16"/>
      <c r="G88" s="12"/>
      <c r="H88" s="18"/>
      <c r="I88" s="12"/>
      <c r="J88" s="11"/>
      <c r="K88" s="16"/>
      <c r="L88" s="12"/>
      <c r="M88" s="11"/>
      <c r="N88" s="16"/>
    </row>
    <row r="89" spans="1:14" x14ac:dyDescent="0.25">
      <c r="A89" s="7"/>
      <c r="B89" s="11"/>
      <c r="C89" s="10"/>
      <c r="D89" s="17"/>
      <c r="E89" s="12"/>
      <c r="F89" s="16"/>
      <c r="G89" s="12"/>
      <c r="H89" s="18"/>
      <c r="I89" s="12"/>
      <c r="J89" s="11"/>
      <c r="K89" s="16"/>
      <c r="L89" s="12"/>
      <c r="M89" s="11"/>
      <c r="N89" s="16"/>
    </row>
    <row r="90" spans="1:14" x14ac:dyDescent="0.25">
      <c r="A90" s="7"/>
      <c r="B90" s="11"/>
      <c r="C90" s="10"/>
      <c r="D90" s="17"/>
      <c r="E90" s="12"/>
      <c r="F90" s="16"/>
      <c r="G90" s="12"/>
      <c r="H90" s="18"/>
      <c r="I90" s="12"/>
      <c r="J90" s="11"/>
      <c r="K90" s="16"/>
      <c r="L90" s="12"/>
      <c r="M90" s="11"/>
      <c r="N90" s="16"/>
    </row>
    <row r="91" spans="1:14" x14ac:dyDescent="0.25">
      <c r="A91" s="7"/>
      <c r="B91" s="11"/>
      <c r="C91" s="10"/>
      <c r="D91" s="17"/>
      <c r="E91" s="12"/>
      <c r="F91" s="16"/>
      <c r="G91" s="12"/>
      <c r="H91" s="18"/>
      <c r="I91" s="12"/>
      <c r="J91" s="11"/>
      <c r="K91" s="16"/>
      <c r="L91" s="12"/>
      <c r="M91" s="11"/>
      <c r="N91" s="16"/>
    </row>
    <row r="92" spans="1:14" x14ac:dyDescent="0.25">
      <c r="A92" s="7"/>
      <c r="B92" s="11"/>
      <c r="C92" s="10"/>
      <c r="D92" s="17"/>
      <c r="E92" s="12"/>
      <c r="F92" s="16"/>
      <c r="G92" s="12"/>
      <c r="H92" s="18"/>
      <c r="I92" s="12"/>
      <c r="J92" s="11"/>
      <c r="K92" s="16"/>
      <c r="L92" s="12"/>
      <c r="M92" s="11"/>
      <c r="N92" s="16"/>
    </row>
    <row r="93" spans="1:14" x14ac:dyDescent="0.25">
      <c r="A93" s="7"/>
      <c r="B93" s="11"/>
      <c r="C93" s="10"/>
      <c r="D93" s="17"/>
      <c r="E93" s="12"/>
      <c r="F93" s="16"/>
      <c r="G93" s="12"/>
      <c r="H93" s="18"/>
      <c r="I93" s="12"/>
      <c r="J93" s="11"/>
      <c r="K93" s="16"/>
      <c r="L93" s="12"/>
      <c r="M93" s="11"/>
      <c r="N93" s="16"/>
    </row>
    <row r="94" spans="1:14" x14ac:dyDescent="0.25">
      <c r="A94" s="7"/>
      <c r="B94" s="11"/>
      <c r="C94" s="10"/>
      <c r="D94" s="17"/>
      <c r="E94" s="12"/>
      <c r="F94" s="16"/>
      <c r="G94" s="12"/>
      <c r="H94" s="18"/>
      <c r="I94" s="12"/>
      <c r="J94" s="11"/>
      <c r="K94" s="16"/>
      <c r="L94" s="12"/>
      <c r="M94" s="11"/>
      <c r="N94" s="16"/>
    </row>
    <row r="95" spans="1:14" x14ac:dyDescent="0.25">
      <c r="A95" s="7"/>
      <c r="B95" s="11"/>
      <c r="C95" s="10"/>
      <c r="D95" s="17"/>
      <c r="E95" s="12"/>
      <c r="F95" s="16"/>
      <c r="G95" s="12"/>
      <c r="H95" s="18"/>
      <c r="I95" s="12"/>
      <c r="J95" s="11"/>
      <c r="K95" s="16"/>
      <c r="L95" s="12"/>
      <c r="M95" s="11"/>
      <c r="N95" s="16"/>
    </row>
    <row r="96" spans="1:14" x14ac:dyDescent="0.25">
      <c r="A96" s="7"/>
      <c r="B96" s="11"/>
      <c r="C96" s="10"/>
      <c r="D96" s="17"/>
      <c r="E96" s="12"/>
      <c r="F96" s="16"/>
      <c r="G96" s="12"/>
      <c r="H96" s="18"/>
      <c r="I96" s="12"/>
      <c r="J96" s="11"/>
      <c r="K96" s="16"/>
      <c r="L96" s="12"/>
      <c r="M96" s="11"/>
      <c r="N96" s="16"/>
    </row>
    <row r="97" spans="1:14" x14ac:dyDescent="0.25">
      <c r="A97" s="7"/>
      <c r="B97" s="11"/>
      <c r="C97" s="10"/>
      <c r="D97" s="17"/>
      <c r="E97" s="12"/>
      <c r="F97" s="16"/>
      <c r="G97" s="12"/>
      <c r="H97" s="18"/>
      <c r="I97" s="12"/>
      <c r="J97" s="11"/>
      <c r="K97" s="16"/>
      <c r="L97" s="12"/>
      <c r="M97" s="11"/>
      <c r="N97" s="16"/>
    </row>
    <row r="98" spans="1:14" x14ac:dyDescent="0.25">
      <c r="A98" s="7"/>
      <c r="B98" s="11"/>
      <c r="C98" s="10"/>
      <c r="D98" s="17"/>
      <c r="E98" s="12"/>
      <c r="F98" s="16"/>
      <c r="G98" s="12"/>
      <c r="H98" s="18"/>
      <c r="I98" s="12"/>
      <c r="J98" s="11"/>
      <c r="K98" s="16"/>
      <c r="L98" s="12"/>
      <c r="M98" s="11"/>
      <c r="N98" s="16"/>
    </row>
    <row r="99" spans="1:14" x14ac:dyDescent="0.25">
      <c r="A99" s="7"/>
      <c r="B99" s="11"/>
      <c r="C99" s="10"/>
      <c r="D99" s="17"/>
      <c r="E99" s="12"/>
      <c r="F99" s="16"/>
      <c r="G99" s="12"/>
      <c r="H99" s="18"/>
      <c r="I99" s="12"/>
      <c r="J99" s="11"/>
      <c r="K99" s="16"/>
      <c r="L99" s="12"/>
      <c r="M99" s="11"/>
      <c r="N99" s="16"/>
    </row>
    <row r="100" spans="1:14" x14ac:dyDescent="0.25">
      <c r="A100" s="7"/>
      <c r="B100" s="11"/>
      <c r="C100" s="10"/>
      <c r="D100" s="17"/>
      <c r="E100" s="12"/>
      <c r="F100" s="16"/>
      <c r="G100" s="12"/>
      <c r="H100" s="18"/>
      <c r="I100" s="12"/>
      <c r="J100" s="11"/>
      <c r="K100" s="16"/>
      <c r="L100" s="12"/>
      <c r="M100" s="11"/>
      <c r="N100" s="16"/>
    </row>
    <row r="101" spans="1:14" x14ac:dyDescent="0.25">
      <c r="A101" s="7"/>
      <c r="B101" s="11"/>
      <c r="C101" s="10"/>
      <c r="D101" s="17"/>
      <c r="E101" s="12"/>
      <c r="F101" s="16"/>
      <c r="G101" s="12"/>
      <c r="H101" s="18"/>
      <c r="I101" s="12"/>
      <c r="J101" s="11"/>
      <c r="K101" s="16"/>
      <c r="L101" s="12"/>
      <c r="M101" s="11"/>
      <c r="N101" s="16"/>
    </row>
    <row r="102" spans="1:14" x14ac:dyDescent="0.25">
      <c r="A102" s="7"/>
      <c r="B102" s="11"/>
      <c r="C102" s="10"/>
      <c r="D102" s="17"/>
      <c r="E102" s="12"/>
      <c r="F102" s="16"/>
      <c r="G102" s="12"/>
      <c r="H102" s="18"/>
      <c r="I102" s="12"/>
      <c r="J102" s="11"/>
      <c r="K102" s="16"/>
      <c r="L102" s="12"/>
      <c r="M102" s="11"/>
      <c r="N102" s="16"/>
    </row>
    <row r="103" spans="1:14" x14ac:dyDescent="0.25">
      <c r="A103" s="7"/>
      <c r="B103" s="11"/>
      <c r="C103" s="10"/>
      <c r="D103" s="17"/>
      <c r="E103" s="12"/>
      <c r="F103" s="16"/>
      <c r="G103" s="12"/>
      <c r="H103" s="18"/>
      <c r="I103" s="12"/>
      <c r="J103" s="11"/>
      <c r="K103" s="16"/>
      <c r="L103" s="12"/>
      <c r="M103" s="11"/>
      <c r="N103" s="16"/>
    </row>
    <row r="104" spans="1:14" x14ac:dyDescent="0.25">
      <c r="A104" s="7"/>
      <c r="B104" s="11"/>
      <c r="C104" s="10"/>
      <c r="D104" s="17"/>
      <c r="E104" s="12"/>
      <c r="F104" s="16"/>
      <c r="G104" s="12"/>
      <c r="H104" s="18"/>
      <c r="I104" s="12"/>
      <c r="J104" s="11"/>
      <c r="K104" s="16"/>
      <c r="L104" s="12"/>
      <c r="M104" s="11"/>
      <c r="N104" s="16"/>
    </row>
    <row r="105" spans="1:14" x14ac:dyDescent="0.25">
      <c r="A105" s="7"/>
      <c r="B105" s="11"/>
      <c r="C105" s="10"/>
      <c r="D105" s="17"/>
      <c r="E105" s="12"/>
      <c r="F105" s="16"/>
      <c r="G105" s="12"/>
      <c r="H105" s="18"/>
      <c r="I105" s="12"/>
      <c r="J105" s="11"/>
      <c r="K105" s="16"/>
      <c r="L105" s="12"/>
      <c r="M105" s="11"/>
      <c r="N105" s="16"/>
    </row>
    <row r="106" spans="1:14" x14ac:dyDescent="0.25">
      <c r="A106" s="7"/>
      <c r="B106" s="11"/>
      <c r="C106" s="10"/>
      <c r="D106" s="17"/>
      <c r="E106" s="12"/>
      <c r="F106" s="16"/>
      <c r="G106" s="12"/>
      <c r="H106" s="18"/>
      <c r="I106" s="12"/>
      <c r="J106" s="11"/>
      <c r="K106" s="16"/>
      <c r="L106" s="12"/>
      <c r="M106" s="11"/>
      <c r="N106" s="16"/>
    </row>
    <row r="107" spans="1:14" x14ac:dyDescent="0.25">
      <c r="A107" s="7"/>
      <c r="B107" s="11"/>
      <c r="C107" s="10"/>
      <c r="D107" s="17"/>
      <c r="E107" s="12"/>
      <c r="F107" s="16"/>
      <c r="G107" s="12"/>
      <c r="H107" s="18"/>
      <c r="I107" s="12"/>
      <c r="J107" s="11"/>
      <c r="K107" s="16"/>
      <c r="L107" s="12"/>
      <c r="M107" s="11"/>
      <c r="N107" s="16"/>
    </row>
    <row r="108" spans="1:14" x14ac:dyDescent="0.25">
      <c r="A108" s="7"/>
      <c r="B108" s="11"/>
      <c r="C108" s="10"/>
      <c r="D108" s="17"/>
      <c r="E108" s="12"/>
      <c r="F108" s="16"/>
      <c r="G108" s="12"/>
      <c r="H108" s="18"/>
      <c r="I108" s="12"/>
      <c r="J108" s="11"/>
      <c r="K108" s="16"/>
      <c r="L108" s="12"/>
      <c r="M108" s="11"/>
      <c r="N108" s="16"/>
    </row>
    <row r="109" spans="1:14" x14ac:dyDescent="0.25">
      <c r="A109" s="7"/>
      <c r="B109" s="11"/>
      <c r="C109" s="10"/>
      <c r="D109" s="17"/>
      <c r="E109" s="12"/>
      <c r="F109" s="16"/>
      <c r="G109" s="12"/>
      <c r="H109" s="18"/>
      <c r="I109" s="12"/>
      <c r="J109" s="11"/>
      <c r="K109" s="16"/>
      <c r="L109" s="12"/>
      <c r="M109" s="11"/>
      <c r="N109" s="16"/>
    </row>
    <row r="110" spans="1:14" x14ac:dyDescent="0.25">
      <c r="A110" s="7"/>
      <c r="B110" s="11"/>
      <c r="C110" s="10"/>
      <c r="D110" s="17"/>
      <c r="E110" s="12"/>
      <c r="F110" s="16"/>
      <c r="G110" s="12"/>
      <c r="H110" s="18"/>
      <c r="I110" s="12"/>
      <c r="J110" s="11"/>
      <c r="K110" s="16"/>
      <c r="L110" s="12"/>
      <c r="M110" s="11"/>
      <c r="N110" s="16"/>
    </row>
    <row r="111" spans="1:14" x14ac:dyDescent="0.25">
      <c r="A111" s="7"/>
      <c r="B111" s="11"/>
      <c r="C111" s="10"/>
      <c r="D111" s="17"/>
      <c r="E111" s="12"/>
      <c r="F111" s="16"/>
      <c r="G111" s="12"/>
      <c r="H111" s="18"/>
      <c r="I111" s="12"/>
      <c r="J111" s="11"/>
      <c r="K111" s="16"/>
      <c r="L111" s="12"/>
      <c r="M111" s="11"/>
      <c r="N111" s="16"/>
    </row>
    <row r="112" spans="1:14" x14ac:dyDescent="0.25">
      <c r="A112" s="7"/>
      <c r="B112" s="11"/>
      <c r="C112" s="10"/>
      <c r="D112" s="17"/>
      <c r="E112" s="12"/>
      <c r="F112" s="16"/>
      <c r="G112" s="12"/>
      <c r="H112" s="18"/>
      <c r="I112" s="12"/>
      <c r="J112" s="11"/>
      <c r="K112" s="16"/>
      <c r="L112" s="12"/>
      <c r="M112" s="11"/>
      <c r="N112" s="16"/>
    </row>
    <row r="113" spans="1:14" x14ac:dyDescent="0.25">
      <c r="A113" s="7"/>
      <c r="B113" s="11"/>
      <c r="C113" s="10"/>
      <c r="D113" s="17"/>
      <c r="E113" s="12"/>
      <c r="F113" s="16"/>
      <c r="G113" s="12"/>
      <c r="H113" s="18"/>
      <c r="I113" s="12"/>
      <c r="J113" s="11"/>
      <c r="K113" s="16"/>
      <c r="L113" s="12"/>
      <c r="M113" s="11"/>
      <c r="N113" s="16"/>
    </row>
    <row r="114" spans="1:14" x14ac:dyDescent="0.25">
      <c r="A114" s="7"/>
      <c r="B114" s="11"/>
      <c r="C114" s="10"/>
      <c r="D114" s="17"/>
      <c r="E114" s="12"/>
      <c r="F114" s="16"/>
      <c r="G114" s="12"/>
      <c r="H114" s="18"/>
      <c r="I114" s="12"/>
      <c r="J114" s="11"/>
      <c r="K114" s="16"/>
      <c r="L114" s="12"/>
      <c r="M114" s="11"/>
      <c r="N114" s="16"/>
    </row>
    <row r="115" spans="1:14" x14ac:dyDescent="0.25">
      <c r="A115" s="7"/>
      <c r="B115" s="11"/>
      <c r="C115" s="10"/>
      <c r="D115" s="17"/>
      <c r="E115" s="12"/>
      <c r="F115" s="16"/>
      <c r="G115" s="12"/>
      <c r="H115" s="18"/>
      <c r="I115" s="12"/>
      <c r="J115" s="11"/>
      <c r="K115" s="16"/>
      <c r="L115" s="12"/>
      <c r="M115" s="11"/>
      <c r="N115" s="16"/>
    </row>
    <row r="116" spans="1:14" x14ac:dyDescent="0.25">
      <c r="A116" s="7"/>
      <c r="B116" s="11"/>
      <c r="C116" s="10"/>
      <c r="D116" s="17"/>
      <c r="E116" s="12"/>
      <c r="F116" s="16"/>
      <c r="G116" s="12"/>
      <c r="H116" s="18"/>
      <c r="I116" s="12"/>
      <c r="J116" s="11"/>
      <c r="K116" s="16"/>
      <c r="L116" s="12"/>
      <c r="M116" s="11"/>
      <c r="N116" s="16"/>
    </row>
    <row r="117" spans="1:14" x14ac:dyDescent="0.25">
      <c r="A117" s="7"/>
      <c r="B117" s="11"/>
      <c r="C117" s="10"/>
      <c r="D117" s="17"/>
      <c r="E117" s="12"/>
      <c r="F117" s="16"/>
      <c r="G117" s="12"/>
      <c r="H117" s="18"/>
      <c r="I117" s="12"/>
      <c r="J117" s="11"/>
      <c r="K117" s="16"/>
      <c r="L117" s="12"/>
      <c r="M117" s="11"/>
      <c r="N117" s="16"/>
    </row>
    <row r="118" spans="1:14" x14ac:dyDescent="0.25">
      <c r="A118" s="7"/>
      <c r="B118" s="11"/>
      <c r="C118" s="10"/>
      <c r="D118" s="17"/>
      <c r="E118" s="12"/>
      <c r="F118" s="16"/>
      <c r="G118" s="12"/>
      <c r="H118" s="18"/>
      <c r="I118" s="12"/>
      <c r="J118" s="11"/>
      <c r="K118" s="16"/>
      <c r="L118" s="12"/>
      <c r="M118" s="11"/>
      <c r="N118" s="16"/>
    </row>
    <row r="119" spans="1:14" x14ac:dyDescent="0.25">
      <c r="A119" s="7"/>
      <c r="B119" s="11"/>
      <c r="C119" s="10"/>
      <c r="D119" s="17"/>
      <c r="E119" s="12"/>
      <c r="F119" s="16"/>
      <c r="G119" s="12"/>
      <c r="H119" s="18"/>
      <c r="I119" s="12"/>
      <c r="J119" s="11"/>
      <c r="K119" s="16"/>
      <c r="L119" s="12"/>
      <c r="M119" s="11"/>
      <c r="N119" s="16"/>
    </row>
    <row r="120" spans="1:14" x14ac:dyDescent="0.25">
      <c r="A120" s="7"/>
      <c r="B120" s="11"/>
      <c r="C120" s="10"/>
      <c r="D120" s="17"/>
      <c r="E120" s="12"/>
      <c r="F120" s="16"/>
      <c r="G120" s="12"/>
      <c r="H120" s="18"/>
      <c r="I120" s="12"/>
      <c r="J120" s="11"/>
      <c r="K120" s="16"/>
      <c r="L120" s="12"/>
      <c r="M120" s="11"/>
      <c r="N120" s="16"/>
    </row>
    <row r="121" spans="1:14" x14ac:dyDescent="0.25">
      <c r="A121" s="7"/>
      <c r="B121" s="11"/>
      <c r="C121" s="10"/>
      <c r="D121" s="17"/>
      <c r="E121" s="12"/>
      <c r="F121" s="16"/>
      <c r="G121" s="12"/>
      <c r="H121" s="18"/>
      <c r="I121" s="12"/>
      <c r="J121" s="11"/>
      <c r="K121" s="16"/>
      <c r="L121" s="12"/>
      <c r="M121" s="11"/>
      <c r="N121" s="16"/>
    </row>
    <row r="122" spans="1:14" x14ac:dyDescent="0.25">
      <c r="A122" s="7"/>
      <c r="B122" s="11"/>
      <c r="C122" s="10"/>
      <c r="D122" s="17"/>
      <c r="E122" s="12"/>
      <c r="F122" s="16"/>
      <c r="G122" s="12"/>
      <c r="H122" s="18"/>
      <c r="I122" s="12"/>
      <c r="J122" s="11"/>
      <c r="K122" s="16"/>
      <c r="L122" s="12"/>
      <c r="M122" s="11"/>
      <c r="N122" s="16"/>
    </row>
    <row r="123" spans="1:14" x14ac:dyDescent="0.25">
      <c r="A123" s="7"/>
      <c r="B123" s="11"/>
      <c r="C123" s="10"/>
      <c r="D123" s="17"/>
      <c r="E123" s="12"/>
      <c r="F123" s="16"/>
      <c r="G123" s="12"/>
      <c r="H123" s="18"/>
      <c r="I123" s="12"/>
      <c r="J123" s="11"/>
      <c r="K123" s="16"/>
      <c r="L123" s="12"/>
      <c r="M123" s="11"/>
      <c r="N123" s="16"/>
    </row>
    <row r="124" spans="1:14" x14ac:dyDescent="0.25">
      <c r="A124" s="7"/>
      <c r="B124" s="11"/>
      <c r="C124" s="10"/>
      <c r="D124" s="17"/>
      <c r="E124" s="12"/>
      <c r="F124" s="16"/>
      <c r="G124" s="12"/>
      <c r="H124" s="18"/>
      <c r="I124" s="12"/>
      <c r="J124" s="11"/>
      <c r="K124" s="16"/>
      <c r="L124" s="12"/>
      <c r="M124" s="11"/>
      <c r="N124" s="16"/>
    </row>
    <row r="125" spans="1:14" x14ac:dyDescent="0.25">
      <c r="A125" s="7"/>
      <c r="B125" s="11"/>
      <c r="C125" s="10"/>
      <c r="D125" s="17"/>
      <c r="E125" s="12"/>
      <c r="F125" s="16"/>
      <c r="G125" s="12"/>
      <c r="H125" s="18"/>
      <c r="I125" s="12"/>
      <c r="J125" s="11"/>
      <c r="K125" s="16"/>
      <c r="L125" s="12"/>
      <c r="M125" s="11"/>
      <c r="N125" s="16"/>
    </row>
    <row r="126" spans="1:14" x14ac:dyDescent="0.25">
      <c r="A126" s="7"/>
      <c r="B126" s="11"/>
      <c r="C126" s="10"/>
      <c r="D126" s="17"/>
      <c r="E126" s="12"/>
      <c r="F126" s="16"/>
      <c r="G126" s="12"/>
      <c r="H126" s="18"/>
      <c r="I126" s="12"/>
      <c r="J126" s="11"/>
      <c r="K126" s="16"/>
      <c r="L126" s="12"/>
      <c r="M126" s="11"/>
      <c r="N126" s="16"/>
    </row>
    <row r="127" spans="1:14" x14ac:dyDescent="0.25">
      <c r="A127" s="7"/>
      <c r="B127" s="11"/>
      <c r="C127" s="10"/>
      <c r="D127" s="17"/>
      <c r="E127" s="12"/>
      <c r="F127" s="16"/>
      <c r="G127" s="12"/>
      <c r="H127" s="18"/>
      <c r="I127" s="12"/>
      <c r="J127" s="11"/>
      <c r="K127" s="16"/>
      <c r="L127" s="12"/>
      <c r="M127" s="11"/>
      <c r="N127" s="16"/>
    </row>
    <row r="128" spans="1:14" x14ac:dyDescent="0.25">
      <c r="A128" s="7"/>
      <c r="B128" s="11"/>
      <c r="C128" s="10"/>
      <c r="D128" s="17"/>
      <c r="E128" s="12"/>
      <c r="F128" s="16"/>
      <c r="G128" s="12"/>
      <c r="H128" s="18"/>
      <c r="I128" s="12"/>
      <c r="J128" s="11"/>
      <c r="K128" s="16"/>
      <c r="L128" s="12"/>
      <c r="M128" s="11"/>
      <c r="N128" s="16"/>
    </row>
    <row r="129" spans="1:14" x14ac:dyDescent="0.25">
      <c r="A129" s="7"/>
      <c r="B129" s="11"/>
      <c r="C129" s="10"/>
      <c r="D129" s="17"/>
      <c r="E129" s="12"/>
      <c r="F129" s="16"/>
      <c r="G129" s="12"/>
      <c r="H129" s="18"/>
      <c r="I129" s="12"/>
      <c r="J129" s="11"/>
      <c r="K129" s="16"/>
      <c r="L129" s="12"/>
      <c r="M129" s="11"/>
      <c r="N129" s="16"/>
    </row>
    <row r="130" spans="1:14" x14ac:dyDescent="0.25">
      <c r="A130" s="7"/>
      <c r="B130" s="11"/>
      <c r="C130" s="10"/>
      <c r="D130" s="17"/>
      <c r="E130" s="12"/>
      <c r="F130" s="16"/>
      <c r="G130" s="12"/>
      <c r="H130" s="18"/>
      <c r="I130" s="12"/>
      <c r="J130" s="11"/>
      <c r="K130" s="16"/>
      <c r="L130" s="12"/>
      <c r="M130" s="11"/>
      <c r="N130" s="16"/>
    </row>
    <row r="131" spans="1:14" x14ac:dyDescent="0.25">
      <c r="A131" s="7"/>
      <c r="B131" s="11"/>
      <c r="C131" s="10"/>
      <c r="D131" s="17"/>
      <c r="E131" s="12"/>
      <c r="F131" s="16"/>
      <c r="G131" s="12"/>
      <c r="H131" s="18"/>
      <c r="I131" s="12"/>
      <c r="J131" s="11"/>
      <c r="K131" s="16"/>
      <c r="L131" s="12"/>
      <c r="M131" s="11"/>
      <c r="N131" s="16"/>
    </row>
    <row r="132" spans="1:14" x14ac:dyDescent="0.25">
      <c r="A132" s="7"/>
      <c r="B132" s="11"/>
      <c r="C132" s="10"/>
      <c r="D132" s="17"/>
      <c r="E132" s="12"/>
      <c r="F132" s="16"/>
      <c r="G132" s="12"/>
      <c r="H132" s="18"/>
      <c r="I132" s="12"/>
      <c r="J132" s="11"/>
      <c r="K132" s="16"/>
      <c r="L132" s="12"/>
      <c r="M132" s="11"/>
      <c r="N132" s="16"/>
    </row>
    <row r="133" spans="1:14" x14ac:dyDescent="0.25">
      <c r="A133" s="7"/>
      <c r="B133" s="11"/>
      <c r="C133" s="10"/>
      <c r="D133" s="17"/>
      <c r="E133" s="12"/>
      <c r="F133" s="16"/>
      <c r="G133" s="12"/>
      <c r="H133" s="18"/>
      <c r="I133" s="12"/>
      <c r="J133" s="11"/>
      <c r="K133" s="16"/>
      <c r="L133" s="12"/>
      <c r="M133" s="11"/>
      <c r="N133" s="16"/>
    </row>
    <row r="134" spans="1:14" x14ac:dyDescent="0.25">
      <c r="A134" s="7"/>
      <c r="B134" s="11"/>
      <c r="C134" s="10"/>
      <c r="D134" s="17"/>
      <c r="E134" s="12"/>
      <c r="F134" s="16"/>
      <c r="G134" s="12"/>
      <c r="H134" s="18"/>
      <c r="I134" s="12"/>
      <c r="J134" s="11"/>
      <c r="K134" s="16"/>
      <c r="L134" s="12"/>
      <c r="M134" s="11"/>
      <c r="N134" s="16"/>
    </row>
    <row r="135" spans="1:14" x14ac:dyDescent="0.25">
      <c r="A135" s="7"/>
      <c r="B135" s="11"/>
      <c r="C135" s="10"/>
      <c r="D135" s="17"/>
      <c r="E135" s="12"/>
      <c r="F135" s="16"/>
      <c r="G135" s="12"/>
      <c r="H135" s="18"/>
      <c r="I135" s="12"/>
      <c r="J135" s="11"/>
      <c r="K135" s="16"/>
      <c r="L135" s="12"/>
      <c r="M135" s="11"/>
      <c r="N135" s="16"/>
    </row>
    <row r="136" spans="1:14" x14ac:dyDescent="0.25">
      <c r="A136" s="7"/>
      <c r="B136" s="11"/>
      <c r="C136" s="10"/>
      <c r="D136" s="17"/>
      <c r="E136" s="12"/>
      <c r="F136" s="16"/>
      <c r="G136" s="12"/>
      <c r="H136" s="18"/>
      <c r="I136" s="12"/>
      <c r="J136" s="11"/>
      <c r="K136" s="16"/>
      <c r="L136" s="12"/>
      <c r="M136" s="11"/>
      <c r="N136" s="16"/>
    </row>
    <row r="137" spans="1:14" x14ac:dyDescent="0.25">
      <c r="A137" s="7"/>
      <c r="B137" s="11"/>
      <c r="C137" s="10"/>
      <c r="D137" s="17"/>
      <c r="E137" s="12"/>
      <c r="F137" s="16"/>
      <c r="G137" s="12"/>
      <c r="H137" s="18"/>
      <c r="I137" s="12"/>
      <c r="J137" s="11"/>
      <c r="K137" s="16"/>
      <c r="L137" s="12"/>
      <c r="M137" s="11"/>
      <c r="N137" s="16"/>
    </row>
    <row r="138" spans="1:14" x14ac:dyDescent="0.25">
      <c r="A138" s="7"/>
      <c r="B138" s="11"/>
      <c r="C138" s="10"/>
      <c r="D138" s="17"/>
      <c r="E138" s="12"/>
      <c r="F138" s="16"/>
      <c r="G138" s="12"/>
      <c r="H138" s="18"/>
      <c r="I138" s="12"/>
      <c r="J138" s="11"/>
      <c r="K138" s="16"/>
      <c r="L138" s="12"/>
      <c r="M138" s="11"/>
      <c r="N138" s="16"/>
    </row>
    <row r="139" spans="1:14" x14ac:dyDescent="0.25">
      <c r="A139" s="7"/>
      <c r="B139" s="11"/>
      <c r="C139" s="10"/>
      <c r="D139" s="17"/>
      <c r="E139" s="12"/>
      <c r="F139" s="16"/>
      <c r="G139" s="12"/>
      <c r="H139" s="18"/>
      <c r="I139" s="12"/>
      <c r="J139" s="11"/>
      <c r="K139" s="16"/>
      <c r="L139" s="12"/>
      <c r="M139" s="11"/>
      <c r="N139" s="16"/>
    </row>
    <row r="140" spans="1:14" x14ac:dyDescent="0.25">
      <c r="A140" s="7"/>
      <c r="B140" s="11"/>
      <c r="C140" s="10"/>
      <c r="D140" s="17"/>
      <c r="E140" s="12"/>
      <c r="F140" s="16"/>
      <c r="G140" s="12"/>
      <c r="H140" s="18"/>
      <c r="I140" s="12"/>
      <c r="J140" s="11"/>
      <c r="K140" s="16"/>
      <c r="L140" s="12"/>
      <c r="M140" s="11"/>
      <c r="N140" s="16"/>
    </row>
    <row r="141" spans="1:14" x14ac:dyDescent="0.25">
      <c r="A141" s="7"/>
      <c r="B141" s="11"/>
      <c r="C141" s="10"/>
      <c r="D141" s="17"/>
      <c r="E141" s="12"/>
      <c r="F141" s="16"/>
      <c r="G141" s="12"/>
      <c r="H141" s="18"/>
      <c r="I141" s="12"/>
      <c r="J141" s="11"/>
      <c r="K141" s="16"/>
      <c r="L141" s="12"/>
      <c r="M141" s="11"/>
      <c r="N141" s="16"/>
    </row>
    <row r="142" spans="1:14" x14ac:dyDescent="0.25">
      <c r="A142" s="7"/>
      <c r="B142" s="11"/>
      <c r="C142" s="10"/>
      <c r="D142" s="17"/>
      <c r="E142" s="12"/>
      <c r="F142" s="16"/>
      <c r="G142" s="12"/>
      <c r="H142" s="18"/>
      <c r="I142" s="12"/>
      <c r="J142" s="11"/>
      <c r="K142" s="16"/>
      <c r="L142" s="12"/>
      <c r="M142" s="11"/>
      <c r="N142" s="16"/>
    </row>
    <row r="143" spans="1:14" x14ac:dyDescent="0.25">
      <c r="A143" s="7"/>
      <c r="B143" s="11"/>
      <c r="C143" s="10"/>
      <c r="D143" s="17"/>
      <c r="E143" s="12"/>
      <c r="F143" s="16"/>
      <c r="G143" s="12"/>
      <c r="H143" s="18"/>
      <c r="I143" s="12"/>
      <c r="J143" s="11"/>
      <c r="K143" s="16"/>
      <c r="L143" s="12"/>
      <c r="M143" s="11"/>
      <c r="N143" s="16"/>
    </row>
    <row r="144" spans="1:14" x14ac:dyDescent="0.25">
      <c r="A144" s="7"/>
      <c r="B144" s="11"/>
      <c r="C144" s="10"/>
      <c r="D144" s="17"/>
      <c r="E144" s="12"/>
      <c r="F144" s="16"/>
      <c r="G144" s="12"/>
      <c r="H144" s="18"/>
      <c r="I144" s="12"/>
      <c r="J144" s="11"/>
      <c r="K144" s="16"/>
      <c r="L144" s="12"/>
      <c r="M144" s="11"/>
      <c r="N144" s="16"/>
    </row>
    <row r="145" spans="1:14" x14ac:dyDescent="0.25">
      <c r="A145" s="7"/>
      <c r="B145" s="11"/>
      <c r="C145" s="10"/>
      <c r="D145" s="17"/>
      <c r="E145" s="12"/>
      <c r="F145" s="16"/>
      <c r="G145" s="12"/>
      <c r="H145" s="18"/>
      <c r="I145" s="12"/>
      <c r="J145" s="11"/>
      <c r="K145" s="16"/>
      <c r="L145" s="12"/>
      <c r="M145" s="11"/>
      <c r="N145" s="16"/>
    </row>
    <row r="146" spans="1:14" x14ac:dyDescent="0.25">
      <c r="A146" s="7"/>
      <c r="B146" s="11"/>
      <c r="C146" s="10"/>
      <c r="D146" s="17"/>
      <c r="E146" s="12"/>
      <c r="F146" s="16"/>
      <c r="G146" s="12"/>
      <c r="H146" s="18"/>
      <c r="I146" s="12"/>
      <c r="J146" s="11"/>
      <c r="K146" s="16"/>
      <c r="L146" s="12"/>
      <c r="M146" s="11"/>
      <c r="N146" s="16"/>
    </row>
    <row r="147" spans="1:14" x14ac:dyDescent="0.25">
      <c r="A147" s="7"/>
      <c r="B147" s="11"/>
      <c r="C147" s="10"/>
      <c r="D147" s="17"/>
      <c r="E147" s="12"/>
      <c r="F147" s="16"/>
      <c r="G147" s="12"/>
      <c r="H147" s="18"/>
      <c r="I147" s="12"/>
      <c r="J147" s="11"/>
      <c r="K147" s="16"/>
      <c r="L147" s="12"/>
      <c r="M147" s="11"/>
      <c r="N147" s="16"/>
    </row>
    <row r="148" spans="1:14" x14ac:dyDescent="0.25">
      <c r="A148" s="7"/>
      <c r="B148" s="11"/>
      <c r="C148" s="10"/>
      <c r="D148" s="17"/>
      <c r="E148" s="12"/>
      <c r="F148" s="16"/>
      <c r="G148" s="12"/>
      <c r="H148" s="18"/>
      <c r="I148" s="12"/>
      <c r="J148" s="11"/>
      <c r="K148" s="16"/>
      <c r="L148" s="12"/>
      <c r="M148" s="11"/>
      <c r="N148" s="16"/>
    </row>
    <row r="149" spans="1:14" x14ac:dyDescent="0.25">
      <c r="A149" s="7"/>
      <c r="B149" s="11"/>
      <c r="C149" s="10"/>
      <c r="D149" s="17"/>
      <c r="E149" s="12"/>
      <c r="F149" s="16"/>
      <c r="G149" s="12"/>
      <c r="H149" s="18"/>
      <c r="I149" s="12"/>
      <c r="J149" s="11"/>
      <c r="K149" s="16"/>
      <c r="L149" s="12"/>
      <c r="M149" s="11"/>
      <c r="N149" s="16"/>
    </row>
    <row r="150" spans="1:14" x14ac:dyDescent="0.25">
      <c r="A150" s="7"/>
      <c r="B150" s="11"/>
      <c r="C150" s="10"/>
      <c r="D150" s="17"/>
      <c r="E150" s="12"/>
      <c r="F150" s="16"/>
      <c r="G150" s="12"/>
      <c r="H150" s="18"/>
      <c r="I150" s="12"/>
      <c r="J150" s="11"/>
      <c r="K150" s="16"/>
      <c r="L150" s="12"/>
      <c r="M150" s="11"/>
      <c r="N150" s="16"/>
    </row>
    <row r="151" spans="1:14" x14ac:dyDescent="0.25">
      <c r="A151" s="7"/>
      <c r="B151" s="11"/>
      <c r="C151" s="10"/>
      <c r="D151" s="17"/>
      <c r="E151" s="12"/>
      <c r="F151" s="16"/>
      <c r="G151" s="12"/>
      <c r="H151" s="18"/>
      <c r="I151" s="12"/>
      <c r="J151" s="11"/>
      <c r="K151" s="16"/>
      <c r="L151" s="12"/>
      <c r="M151" s="11"/>
      <c r="N151" s="16"/>
    </row>
    <row r="152" spans="1:14" x14ac:dyDescent="0.25">
      <c r="A152" s="7"/>
      <c r="B152" s="11"/>
      <c r="C152" s="10"/>
      <c r="D152" s="17"/>
      <c r="E152" s="12"/>
      <c r="F152" s="16"/>
      <c r="G152" s="12"/>
      <c r="H152" s="18"/>
      <c r="I152" s="12"/>
      <c r="J152" s="11"/>
      <c r="K152" s="16"/>
      <c r="L152" s="12"/>
      <c r="M152" s="11"/>
      <c r="N152" s="16"/>
    </row>
    <row r="153" spans="1:14" x14ac:dyDescent="0.25">
      <c r="A153" s="7"/>
      <c r="B153" s="11"/>
      <c r="C153" s="10"/>
      <c r="D153" s="17"/>
      <c r="E153" s="12"/>
      <c r="F153" s="16"/>
      <c r="G153" s="12"/>
      <c r="H153" s="18"/>
      <c r="I153" s="12"/>
      <c r="J153" s="11"/>
      <c r="K153" s="16"/>
      <c r="L153" s="12"/>
      <c r="M153" s="11"/>
      <c r="N153" s="16"/>
    </row>
    <row r="154" spans="1:14" x14ac:dyDescent="0.25">
      <c r="A154" s="7"/>
      <c r="B154" s="11"/>
      <c r="C154" s="10"/>
      <c r="D154" s="17"/>
      <c r="E154" s="12"/>
      <c r="F154" s="16"/>
      <c r="G154" s="12"/>
      <c r="H154" s="18"/>
      <c r="I154" s="12"/>
      <c r="J154" s="11"/>
      <c r="K154" s="16"/>
      <c r="L154" s="12"/>
      <c r="M154" s="11"/>
      <c r="N154" s="16"/>
    </row>
    <row r="155" spans="1:14" x14ac:dyDescent="0.25">
      <c r="A155" s="7"/>
      <c r="B155" s="11"/>
      <c r="C155" s="10"/>
      <c r="D155" s="17"/>
      <c r="E155" s="12"/>
      <c r="F155" s="16"/>
      <c r="G155" s="12"/>
      <c r="H155" s="18"/>
      <c r="I155" s="12"/>
      <c r="J155" s="11"/>
      <c r="K155" s="16"/>
      <c r="L155" s="12"/>
      <c r="M155" s="11"/>
      <c r="N155" s="16"/>
    </row>
    <row r="156" spans="1:14" x14ac:dyDescent="0.25">
      <c r="A156" s="7"/>
      <c r="B156" s="11"/>
      <c r="C156" s="10"/>
      <c r="D156" s="17"/>
      <c r="E156" s="12"/>
      <c r="F156" s="16"/>
      <c r="G156" s="12"/>
      <c r="H156" s="18"/>
      <c r="I156" s="12"/>
      <c r="J156" s="11"/>
      <c r="K156" s="16"/>
      <c r="L156" s="12"/>
      <c r="M156" s="11"/>
      <c r="N156" s="16"/>
    </row>
    <row r="157" spans="1:14" x14ac:dyDescent="0.25">
      <c r="A157" s="7"/>
      <c r="B157" s="11"/>
      <c r="C157" s="10"/>
      <c r="D157" s="17"/>
      <c r="E157" s="12"/>
      <c r="F157" s="16"/>
      <c r="G157" s="12"/>
      <c r="H157" s="18"/>
      <c r="I157" s="12"/>
      <c r="J157" s="11"/>
      <c r="K157" s="16"/>
      <c r="L157" s="12"/>
      <c r="M157" s="11"/>
      <c r="N157" s="16"/>
    </row>
    <row r="158" spans="1:14" x14ac:dyDescent="0.25">
      <c r="A158" s="7"/>
      <c r="B158" s="11"/>
      <c r="C158" s="10"/>
      <c r="D158" s="17"/>
      <c r="E158" s="12"/>
      <c r="F158" s="16"/>
      <c r="G158" s="12"/>
      <c r="H158" s="18"/>
      <c r="I158" s="12"/>
      <c r="J158" s="11"/>
      <c r="K158" s="16"/>
      <c r="L158" s="12"/>
      <c r="M158" s="11"/>
      <c r="N158" s="16"/>
    </row>
    <row r="159" spans="1:14" x14ac:dyDescent="0.25">
      <c r="A159" s="7"/>
      <c r="B159" s="11"/>
      <c r="C159" s="10"/>
      <c r="D159" s="17"/>
      <c r="E159" s="12"/>
      <c r="F159" s="16"/>
      <c r="G159" s="12"/>
      <c r="H159" s="18"/>
      <c r="I159" s="12"/>
      <c r="J159" s="11"/>
      <c r="K159" s="16"/>
      <c r="L159" s="12"/>
      <c r="M159" s="11"/>
      <c r="N159" s="16"/>
    </row>
    <row r="160" spans="1:14" x14ac:dyDescent="0.25">
      <c r="A160" s="7"/>
      <c r="B160" s="11"/>
      <c r="C160" s="10"/>
      <c r="D160" s="17"/>
      <c r="E160" s="12"/>
      <c r="F160" s="16"/>
      <c r="G160" s="12"/>
      <c r="H160" s="18"/>
      <c r="I160" s="12"/>
      <c r="J160" s="11"/>
      <c r="K160" s="16"/>
      <c r="L160" s="12"/>
      <c r="M160" s="11"/>
      <c r="N160" s="16"/>
    </row>
    <row r="161" spans="1:14" x14ac:dyDescent="0.25">
      <c r="A161" s="7"/>
      <c r="B161" s="11"/>
      <c r="C161" s="10"/>
      <c r="D161" s="17"/>
      <c r="E161" s="12"/>
      <c r="F161" s="16"/>
      <c r="G161" s="12"/>
      <c r="H161" s="18"/>
      <c r="I161" s="12"/>
      <c r="J161" s="11"/>
      <c r="K161" s="16"/>
      <c r="L161" s="12"/>
      <c r="M161" s="11"/>
      <c r="N161" s="16"/>
    </row>
    <row r="162" spans="1:14" x14ac:dyDescent="0.25">
      <c r="A162" s="7"/>
      <c r="B162" s="11"/>
      <c r="C162" s="10"/>
      <c r="D162" s="17"/>
      <c r="E162" s="12"/>
      <c r="F162" s="16"/>
      <c r="G162" s="12"/>
      <c r="H162" s="18"/>
      <c r="I162" s="12"/>
      <c r="J162" s="11"/>
      <c r="K162" s="16"/>
      <c r="L162" s="12"/>
      <c r="M162" s="11"/>
      <c r="N162" s="16"/>
    </row>
    <row r="163" spans="1:14" x14ac:dyDescent="0.25">
      <c r="A163" s="7"/>
      <c r="B163" s="11"/>
      <c r="C163" s="10"/>
      <c r="D163" s="17"/>
      <c r="E163" s="12"/>
      <c r="F163" s="16"/>
      <c r="G163" s="12"/>
      <c r="H163" s="18"/>
      <c r="I163" s="12"/>
      <c r="J163" s="11"/>
      <c r="K163" s="16"/>
      <c r="L163" s="12"/>
      <c r="M163" s="11"/>
      <c r="N163" s="16"/>
    </row>
    <row r="164" spans="1:14" x14ac:dyDescent="0.25">
      <c r="A164" s="7"/>
      <c r="B164" s="11"/>
      <c r="C164" s="10"/>
      <c r="D164" s="17"/>
      <c r="E164" s="12"/>
      <c r="F164" s="16"/>
      <c r="G164" s="12"/>
      <c r="H164" s="18"/>
      <c r="I164" s="12"/>
      <c r="J164" s="11"/>
      <c r="K164" s="16"/>
      <c r="L164" s="12"/>
      <c r="M164" s="11"/>
      <c r="N164" s="16"/>
    </row>
    <row r="165" spans="1:14" x14ac:dyDescent="0.25">
      <c r="A165" s="7"/>
      <c r="B165" s="11"/>
      <c r="C165" s="10"/>
      <c r="D165" s="17"/>
      <c r="E165" s="12"/>
      <c r="F165" s="16"/>
      <c r="G165" s="12"/>
      <c r="H165" s="18"/>
      <c r="I165" s="12"/>
      <c r="J165" s="11"/>
      <c r="K165" s="16"/>
      <c r="L165" s="12"/>
      <c r="M165" s="11"/>
      <c r="N165" s="16"/>
    </row>
    <row r="166" spans="1:14" x14ac:dyDescent="0.25">
      <c r="A166" s="7"/>
      <c r="B166" s="11"/>
      <c r="C166" s="10"/>
      <c r="D166" s="17"/>
      <c r="E166" s="12"/>
      <c r="F166" s="16"/>
      <c r="G166" s="12"/>
      <c r="H166" s="18"/>
      <c r="I166" s="12"/>
      <c r="J166" s="11"/>
      <c r="K166" s="16"/>
      <c r="L166" s="12"/>
      <c r="M166" s="11"/>
      <c r="N166" s="16"/>
    </row>
    <row r="167" spans="1:14" x14ac:dyDescent="0.25">
      <c r="A167" s="7"/>
      <c r="B167" s="11"/>
      <c r="C167" s="10"/>
      <c r="D167" s="17"/>
      <c r="E167" s="12"/>
      <c r="F167" s="16"/>
      <c r="G167" s="12"/>
      <c r="H167" s="18"/>
      <c r="I167" s="12"/>
      <c r="J167" s="11"/>
      <c r="K167" s="16"/>
      <c r="L167" s="12"/>
      <c r="M167" s="11"/>
      <c r="N167" s="16"/>
    </row>
    <row r="168" spans="1:14" x14ac:dyDescent="0.25">
      <c r="A168" s="7"/>
      <c r="B168" s="11"/>
      <c r="C168" s="10"/>
      <c r="D168" s="17"/>
      <c r="E168" s="12"/>
      <c r="F168" s="16"/>
      <c r="G168" s="12"/>
      <c r="H168" s="18"/>
      <c r="I168" s="12"/>
      <c r="J168" s="11"/>
      <c r="K168" s="16"/>
      <c r="L168" s="12"/>
      <c r="M168" s="11"/>
      <c r="N168" s="16"/>
    </row>
    <row r="169" spans="1:14" x14ac:dyDescent="0.25">
      <c r="A169" s="7"/>
      <c r="B169" s="11"/>
      <c r="C169" s="10"/>
      <c r="D169" s="17"/>
      <c r="E169" s="12"/>
      <c r="F169" s="16"/>
      <c r="G169" s="12"/>
      <c r="H169" s="18"/>
      <c r="I169" s="12"/>
      <c r="J169" s="11"/>
      <c r="K169" s="16"/>
      <c r="L169" s="12"/>
      <c r="M169" s="11"/>
      <c r="N169" s="16"/>
    </row>
    <row r="170" spans="1:14" x14ac:dyDescent="0.25">
      <c r="A170" s="7"/>
      <c r="B170" s="11"/>
      <c r="C170" s="10"/>
      <c r="D170" s="17"/>
      <c r="E170" s="12"/>
      <c r="F170" s="16"/>
      <c r="G170" s="12"/>
      <c r="H170" s="18"/>
      <c r="I170" s="12"/>
      <c r="J170" s="11"/>
      <c r="K170" s="16"/>
      <c r="L170" s="12"/>
      <c r="M170" s="11"/>
      <c r="N170" s="16"/>
    </row>
    <row r="171" spans="1:14" x14ac:dyDescent="0.25">
      <c r="A171" s="7"/>
      <c r="B171" s="11"/>
      <c r="C171" s="10"/>
      <c r="D171" s="17"/>
      <c r="E171" s="12"/>
      <c r="F171" s="16"/>
      <c r="G171" s="12"/>
      <c r="H171" s="18"/>
      <c r="I171" s="12"/>
      <c r="J171" s="11"/>
      <c r="K171" s="16"/>
      <c r="L171" s="12"/>
      <c r="M171" s="11"/>
      <c r="N171" s="16"/>
    </row>
    <row r="172" spans="1:14" x14ac:dyDescent="0.25">
      <c r="A172" s="7"/>
      <c r="B172" s="11"/>
      <c r="C172" s="10"/>
      <c r="D172" s="17"/>
      <c r="E172" s="12"/>
      <c r="F172" s="16"/>
      <c r="G172" s="12"/>
      <c r="H172" s="18"/>
      <c r="I172" s="12"/>
      <c r="J172" s="11"/>
      <c r="K172" s="16"/>
      <c r="L172" s="12"/>
      <c r="M172" s="11"/>
      <c r="N172" s="16"/>
    </row>
    <row r="173" spans="1:14" x14ac:dyDescent="0.25">
      <c r="A173" s="7"/>
      <c r="B173" s="11"/>
      <c r="C173" s="10"/>
      <c r="D173" s="17"/>
      <c r="E173" s="12"/>
      <c r="F173" s="16"/>
      <c r="G173" s="12"/>
      <c r="H173" s="18"/>
      <c r="I173" s="12"/>
      <c r="J173" s="11"/>
      <c r="K173" s="16"/>
      <c r="L173" s="12"/>
      <c r="M173" s="11"/>
      <c r="N173" s="16"/>
    </row>
    <row r="174" spans="1:14" x14ac:dyDescent="0.25">
      <c r="A174" s="7"/>
      <c r="B174" s="11"/>
      <c r="C174" s="10"/>
      <c r="D174" s="17"/>
      <c r="E174" s="12"/>
      <c r="F174" s="16"/>
      <c r="G174" s="12"/>
      <c r="H174" s="18"/>
      <c r="I174" s="12"/>
      <c r="J174" s="11"/>
      <c r="K174" s="16"/>
      <c r="L174" s="12"/>
      <c r="M174" s="11"/>
      <c r="N174" s="16"/>
    </row>
    <row r="175" spans="1:14" x14ac:dyDescent="0.25">
      <c r="A175" s="7"/>
      <c r="B175" s="11"/>
      <c r="C175" s="10"/>
      <c r="D175" s="17"/>
      <c r="E175" s="12"/>
      <c r="F175" s="16"/>
      <c r="G175" s="12"/>
      <c r="H175" s="18"/>
      <c r="I175" s="12"/>
      <c r="J175" s="11"/>
      <c r="K175" s="16"/>
      <c r="L175" s="12"/>
      <c r="M175" s="11"/>
      <c r="N175" s="16"/>
    </row>
    <row r="176" spans="1:14" x14ac:dyDescent="0.25">
      <c r="A176" s="7"/>
      <c r="B176" s="11"/>
      <c r="C176" s="10"/>
      <c r="D176" s="17"/>
      <c r="E176" s="12"/>
      <c r="F176" s="16"/>
      <c r="G176" s="12"/>
      <c r="H176" s="18"/>
      <c r="I176" s="12"/>
      <c r="J176" s="11"/>
      <c r="K176" s="16"/>
      <c r="L176" s="12"/>
      <c r="M176" s="11"/>
      <c r="N176" s="16"/>
    </row>
    <row r="177" spans="1:14" x14ac:dyDescent="0.25">
      <c r="A177" s="7"/>
      <c r="B177" s="11"/>
      <c r="C177" s="10"/>
      <c r="D177" s="17"/>
      <c r="E177" s="12"/>
      <c r="F177" s="16"/>
      <c r="G177" s="12"/>
      <c r="H177" s="18"/>
      <c r="I177" s="12"/>
      <c r="J177" s="11"/>
      <c r="K177" s="16"/>
      <c r="L177" s="12"/>
      <c r="M177" s="11"/>
      <c r="N177" s="16"/>
    </row>
    <row r="178" spans="1:14" x14ac:dyDescent="0.25">
      <c r="A178" s="7"/>
      <c r="B178" s="11"/>
      <c r="C178" s="10"/>
      <c r="D178" s="17"/>
      <c r="E178" s="12"/>
      <c r="F178" s="16"/>
      <c r="G178" s="12"/>
      <c r="H178" s="18"/>
      <c r="I178" s="12"/>
      <c r="J178" s="11"/>
      <c r="K178" s="16"/>
      <c r="L178" s="12"/>
      <c r="M178" s="11"/>
      <c r="N178" s="16"/>
    </row>
    <row r="179" spans="1:14" x14ac:dyDescent="0.25">
      <c r="A179" s="7"/>
      <c r="B179" s="11"/>
      <c r="C179" s="10"/>
      <c r="D179" s="17"/>
      <c r="E179" s="12"/>
      <c r="F179" s="16"/>
      <c r="G179" s="12"/>
      <c r="H179" s="18"/>
      <c r="I179" s="12"/>
      <c r="J179" s="11"/>
      <c r="K179" s="16"/>
      <c r="L179" s="12"/>
      <c r="M179" s="11"/>
      <c r="N179" s="16"/>
    </row>
    <row r="180" spans="1:14" x14ac:dyDescent="0.25">
      <c r="A180" s="7"/>
      <c r="B180" s="11"/>
      <c r="C180" s="10"/>
      <c r="D180" s="17"/>
      <c r="E180" s="12"/>
      <c r="F180" s="16"/>
      <c r="G180" s="12"/>
      <c r="H180" s="18"/>
      <c r="I180" s="12"/>
      <c r="J180" s="11"/>
      <c r="K180" s="16"/>
      <c r="L180" s="12"/>
      <c r="M180" s="11"/>
      <c r="N180" s="16"/>
    </row>
    <row r="181" spans="1:14" x14ac:dyDescent="0.25">
      <c r="A181" s="7"/>
      <c r="B181" s="11"/>
      <c r="C181" s="10"/>
      <c r="D181" s="17"/>
      <c r="E181" s="12"/>
      <c r="F181" s="16"/>
      <c r="G181" s="12"/>
      <c r="H181" s="18"/>
      <c r="I181" s="12"/>
      <c r="J181" s="11"/>
      <c r="K181" s="16"/>
      <c r="L181" s="12"/>
      <c r="M181" s="11"/>
      <c r="N181" s="16"/>
    </row>
    <row r="182" spans="1:14" x14ac:dyDescent="0.25">
      <c r="A182" s="7"/>
      <c r="B182" s="11"/>
      <c r="C182" s="10"/>
      <c r="D182" s="17"/>
      <c r="E182" s="12"/>
      <c r="F182" s="16"/>
      <c r="G182" s="12"/>
      <c r="H182" s="18"/>
      <c r="I182" s="12"/>
      <c r="J182" s="11"/>
      <c r="K182" s="16"/>
      <c r="L182" s="12"/>
      <c r="M182" s="11"/>
      <c r="N182" s="16"/>
    </row>
    <row r="183" spans="1:14" x14ac:dyDescent="0.25">
      <c r="A183" s="7"/>
      <c r="B183" s="11"/>
      <c r="C183" s="10"/>
      <c r="D183" s="17"/>
      <c r="E183" s="12"/>
      <c r="F183" s="16"/>
      <c r="G183" s="12"/>
      <c r="H183" s="18"/>
      <c r="I183" s="12"/>
      <c r="J183" s="11"/>
      <c r="K183" s="16"/>
      <c r="L183" s="12"/>
      <c r="M183" s="11"/>
      <c r="N183" s="16"/>
    </row>
    <row r="184" spans="1:14" x14ac:dyDescent="0.25">
      <c r="A184" s="7"/>
      <c r="B184" s="11"/>
      <c r="C184" s="10"/>
      <c r="D184" s="17"/>
      <c r="E184" s="12"/>
      <c r="F184" s="16"/>
      <c r="G184" s="12"/>
      <c r="H184" s="18"/>
      <c r="I184" s="12"/>
      <c r="J184" s="11"/>
      <c r="K184" s="16"/>
      <c r="L184" s="12"/>
      <c r="M184" s="11"/>
      <c r="N184" s="16"/>
    </row>
    <row r="185" spans="1:14" x14ac:dyDescent="0.25">
      <c r="A185" s="7"/>
      <c r="B185" s="11"/>
      <c r="C185" s="10"/>
      <c r="D185" s="17"/>
      <c r="E185" s="12"/>
      <c r="F185" s="16"/>
      <c r="G185" s="12"/>
      <c r="H185" s="18"/>
      <c r="I185" s="12"/>
      <c r="J185" s="11"/>
      <c r="K185" s="16"/>
      <c r="L185" s="12"/>
      <c r="M185" s="11"/>
      <c r="N185" s="16"/>
    </row>
    <row r="186" spans="1:14" x14ac:dyDescent="0.25">
      <c r="A186" s="7"/>
      <c r="B186" s="11"/>
      <c r="C186" s="10"/>
      <c r="D186" s="17"/>
      <c r="E186" s="12"/>
      <c r="F186" s="16"/>
      <c r="G186" s="12"/>
      <c r="H186" s="18"/>
      <c r="I186" s="12"/>
      <c r="J186" s="11"/>
      <c r="K186" s="16"/>
      <c r="L186" s="12"/>
      <c r="M186" s="11"/>
      <c r="N186" s="16"/>
    </row>
    <row r="187" spans="1:14" x14ac:dyDescent="0.25">
      <c r="A187" s="7"/>
      <c r="B187" s="11"/>
      <c r="C187" s="10"/>
      <c r="D187" s="17"/>
      <c r="E187" s="12"/>
      <c r="F187" s="16"/>
      <c r="G187" s="12"/>
      <c r="H187" s="18"/>
      <c r="I187" s="12"/>
      <c r="J187" s="11"/>
      <c r="K187" s="16"/>
      <c r="L187" s="12"/>
      <c r="M187" s="11"/>
      <c r="N187" s="16"/>
    </row>
    <row r="188" spans="1:14" x14ac:dyDescent="0.25">
      <c r="A188" s="7"/>
      <c r="B188" s="11"/>
      <c r="C188" s="10"/>
      <c r="D188" s="17"/>
      <c r="E188" s="12"/>
      <c r="F188" s="16"/>
      <c r="G188" s="12"/>
      <c r="H188" s="18"/>
      <c r="I188" s="12"/>
      <c r="J188" s="11"/>
      <c r="K188" s="16"/>
      <c r="L188" s="12"/>
      <c r="M188" s="11"/>
      <c r="N188" s="16"/>
    </row>
    <row r="189" spans="1:14" x14ac:dyDescent="0.25">
      <c r="A189" s="7"/>
      <c r="B189" s="11"/>
      <c r="C189" s="10"/>
      <c r="D189" s="17"/>
      <c r="E189" s="12"/>
      <c r="F189" s="16"/>
      <c r="G189" s="12"/>
      <c r="H189" s="18"/>
      <c r="I189" s="12"/>
      <c r="J189" s="11"/>
      <c r="K189" s="16"/>
      <c r="L189" s="12"/>
      <c r="M189" s="11"/>
      <c r="N189" s="16"/>
    </row>
    <row r="190" spans="1:14" ht="15" thickBot="1" x14ac:dyDescent="0.3">
      <c r="A190" s="25"/>
      <c r="B190" s="26"/>
      <c r="C190" s="27"/>
      <c r="D190" s="28"/>
      <c r="E190" s="29"/>
      <c r="F190" s="30"/>
      <c r="G190" s="29"/>
      <c r="H190" s="31"/>
      <c r="I190" s="29"/>
      <c r="J190" s="26"/>
      <c r="K190" s="30"/>
      <c r="L190" s="29"/>
      <c r="M190" s="26"/>
      <c r="N190" s="30"/>
    </row>
    <row r="191" spans="1:14" ht="39.950000000000003" customHeight="1" thickBot="1" x14ac:dyDescent="0.3">
      <c r="A191" s="152"/>
      <c r="B191" s="153"/>
      <c r="C191" s="154"/>
      <c r="D191" s="153"/>
      <c r="E191" s="153"/>
      <c r="F191" s="153"/>
      <c r="G191" s="153"/>
      <c r="H191" s="154"/>
      <c r="I191" s="153"/>
      <c r="J191" s="153"/>
      <c r="K191" s="153"/>
      <c r="L191" s="153"/>
      <c r="M191" s="153"/>
      <c r="N191" s="155"/>
    </row>
  </sheetData>
  <sheetProtection algorithmName="SHA-512" hashValue="iKSaa0lOdfg7P9nq5adYcadcl2fgX9G62XsRK/8iTTxLILh9by6v3rmUKFNuQCofyagvRV0u45ySBBDAgfbBbA==" saltValue="R0svxIztlK6wk+Fkn3uPYA==" spinCount="100000" sheet="1" objects="1" scenarios="1" formatColumns="0" insertRows="0" deleteRows="0" sort="0" autoFilter="0"/>
  <autoFilter ref="A8:N8" xr:uid="{D4BEB9DF-09D5-4E1C-9CA1-BE56AF8FE1EF}"/>
  <mergeCells count="8">
    <mergeCell ref="H7:H8"/>
    <mergeCell ref="A7:A8"/>
    <mergeCell ref="B7:B8"/>
    <mergeCell ref="C7:C8"/>
    <mergeCell ref="D7:D8"/>
    <mergeCell ref="E7:E8"/>
    <mergeCell ref="F7:F8"/>
    <mergeCell ref="G7:G8"/>
  </mergeCells>
  <phoneticPr fontId="14" type="noConversion"/>
  <dataValidations count="3">
    <dataValidation type="list" allowBlank="1" showInputMessage="1" showErrorMessage="1" sqref="J8" xr:uid="{E471CA06-1AFD-42FD-B79B-AC9046F257BE}">
      <formula1>"Requested PTE, Capacity"</formula1>
    </dataValidation>
    <dataValidation type="list" allowBlank="1" showInputMessage="1" showErrorMessage="1" sqref="E9:E190" xr:uid="{41276313-B21E-425B-972D-326088407C60}">
      <formula1>"Point, Fugitive"</formula1>
    </dataValidation>
    <dataValidation type="list" allowBlank="1" showInputMessage="1" showErrorMessage="1" sqref="K9:K190 N9:N190" xr:uid="{A5A2BC1C-2868-4EB0-8EEE-5E31ABBE2B6E}">
      <formula1>"Yes,No"</formula1>
    </dataValidation>
  </dataValidations>
  <pageMargins left="0.7" right="0.7" top="0.75" bottom="0.75" header="0.3" footer="0.3"/>
  <pageSetup paperSize="17" scale="67"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tabColor rgb="FFF8955E"/>
    <pageSetUpPr fitToPage="1"/>
  </sheetPr>
  <dimension ref="A1:T509"/>
  <sheetViews>
    <sheetView view="pageBreakPreview" zoomScale="60" zoomScaleNormal="70" workbookViewId="0">
      <pane xSplit="4" ySplit="8" topLeftCell="E243" activePane="bottomRight" state="frozen"/>
      <selection activeCell="J15" sqref="J15"/>
      <selection pane="topRight" activeCell="J15" sqref="J15"/>
      <selection pane="bottomLeft" activeCell="J15" sqref="J15"/>
      <selection pane="bottomRight" activeCell="J15" sqref="J15"/>
    </sheetView>
  </sheetViews>
  <sheetFormatPr defaultColWidth="9.140625" defaultRowHeight="14.25" x14ac:dyDescent="0.25"/>
  <cols>
    <col min="1" max="2" width="25.5703125" style="111" customWidth="1"/>
    <col min="3" max="3" width="15.5703125" style="112" customWidth="1"/>
    <col min="4" max="4" width="50.5703125" style="4" customWidth="1"/>
    <col min="5" max="5" width="12.5703125" style="53" customWidth="1"/>
    <col min="6" max="6" width="15.5703125" style="53" customWidth="1"/>
    <col min="7" max="8" width="10.5703125" style="53" customWidth="1"/>
    <col min="9" max="11" width="15.5703125" style="111" customWidth="1"/>
    <col min="12" max="12" width="50.5703125" style="4" customWidth="1"/>
    <col min="13" max="14" width="15.5703125" style="111" customWidth="1"/>
    <col min="15" max="15" width="8.85546875" style="4" hidden="1" customWidth="1"/>
    <col min="16" max="16" width="9.140625" style="4" customWidth="1"/>
    <col min="17" max="16384" width="9.140625" style="4"/>
  </cols>
  <sheetData>
    <row r="1" spans="1:20" ht="20.100000000000001" customHeight="1" x14ac:dyDescent="0.25">
      <c r="A1" s="2" t="str">
        <f>'1. Facility Information'!$B$1</f>
        <v>AQ520 Form - Version 2.0</v>
      </c>
      <c r="K1" s="88"/>
      <c r="M1" s="88"/>
    </row>
    <row r="2" spans="1:20" ht="20.100000000000001" customHeight="1" x14ac:dyDescent="0.25">
      <c r="A2" s="113" t="str">
        <f>IF(ISBLANK('1. Facility Information'!$B$6),"",'1. Facility Information'!$B$6)</f>
        <v>JB Wood Recyclers, LLC</v>
      </c>
      <c r="H2" s="54"/>
      <c r="M2" s="88"/>
      <c r="Q2" s="114"/>
      <c r="R2" s="114"/>
      <c r="S2" s="114"/>
      <c r="T2" s="114"/>
    </row>
    <row r="3" spans="1:20" ht="20.100000000000001" customHeight="1" x14ac:dyDescent="0.25">
      <c r="A3" s="84" t="str">
        <f>"Source No. "&amp;IF(ISBLANK('1. Facility Information'!$B$10),"",'1. Facility Information'!$B$10)</f>
        <v>Source No. 27-0042-SI-01</v>
      </c>
      <c r="H3" s="54"/>
    </row>
    <row r="4" spans="1:20" ht="20.100000000000001" customHeight="1" x14ac:dyDescent="0.25">
      <c r="A4" s="84" t="str">
        <f>_xlfn.CONCAT("Submitted on ",IF(ISBLANK('1. Facility Information'!$B$14),"",TEXT('1. Facility Information'!$B$14,"mm/dd/yyyy")))</f>
        <v>Submitted on 11/25/2025</v>
      </c>
      <c r="C4" s="4"/>
      <c r="D4" s="111"/>
      <c r="E4" s="111"/>
      <c r="F4" s="111"/>
      <c r="G4" s="88"/>
      <c r="H4" s="4"/>
      <c r="L4" s="111"/>
    </row>
    <row r="5" spans="1:20" ht="15" customHeight="1" thickBot="1" x14ac:dyDescent="0.3">
      <c r="B5" s="32"/>
      <c r="E5" s="32"/>
      <c r="F5" s="32"/>
      <c r="G5" s="32"/>
      <c r="H5" s="32"/>
      <c r="I5" s="4"/>
      <c r="J5" s="4"/>
      <c r="K5" s="4"/>
    </row>
    <row r="6" spans="1:20" s="118" customFormat="1" ht="39.950000000000003" customHeight="1" thickBot="1" x14ac:dyDescent="0.3">
      <c r="A6" s="181" t="s">
        <v>12</v>
      </c>
      <c r="B6" s="181"/>
      <c r="C6" s="181" t="s">
        <v>28</v>
      </c>
      <c r="D6" s="181"/>
      <c r="E6" s="115" t="s">
        <v>29</v>
      </c>
      <c r="F6" s="115"/>
      <c r="G6" s="115"/>
      <c r="H6" s="115"/>
      <c r="I6" s="115"/>
      <c r="J6" s="115"/>
      <c r="K6" s="115"/>
      <c r="L6" s="115"/>
      <c r="M6" s="116" t="s">
        <v>30</v>
      </c>
      <c r="N6" s="117"/>
    </row>
    <row r="7" spans="1:20" s="118" customFormat="1" ht="30" customHeight="1" thickBot="1" x14ac:dyDescent="0.3">
      <c r="A7" s="181"/>
      <c r="B7" s="181"/>
      <c r="C7" s="181"/>
      <c r="D7" s="181"/>
      <c r="E7" s="191" t="s">
        <v>38</v>
      </c>
      <c r="F7" s="189" t="s">
        <v>39</v>
      </c>
      <c r="G7" s="50" t="s">
        <v>31</v>
      </c>
      <c r="H7" s="51"/>
      <c r="I7" s="115" t="s">
        <v>32</v>
      </c>
      <c r="J7" s="119"/>
      <c r="K7" s="120"/>
      <c r="L7" s="187" t="s">
        <v>33</v>
      </c>
      <c r="M7" s="183" t="s">
        <v>34</v>
      </c>
      <c r="N7" s="185" t="s">
        <v>35</v>
      </c>
    </row>
    <row r="8" spans="1:20" s="118" customFormat="1" ht="60" customHeight="1" thickBot="1" x14ac:dyDescent="0.3">
      <c r="A8" s="121" t="s">
        <v>15</v>
      </c>
      <c r="B8" s="122" t="s">
        <v>16</v>
      </c>
      <c r="C8" s="123" t="s">
        <v>36</v>
      </c>
      <c r="D8" s="124" t="s">
        <v>37</v>
      </c>
      <c r="E8" s="192"/>
      <c r="F8" s="190"/>
      <c r="G8" s="23" t="s">
        <v>40</v>
      </c>
      <c r="H8" s="24" t="s">
        <v>41</v>
      </c>
      <c r="I8" s="125" t="s">
        <v>42</v>
      </c>
      <c r="J8" s="126" t="s">
        <v>43</v>
      </c>
      <c r="K8" s="127" t="s">
        <v>44</v>
      </c>
      <c r="L8" s="188"/>
      <c r="M8" s="184"/>
      <c r="N8" s="186"/>
      <c r="O8" s="128" t="s">
        <v>45</v>
      </c>
    </row>
    <row r="9" spans="1:20" ht="15" x14ac:dyDescent="0.25">
      <c r="A9" s="34" t="s">
        <v>1308</v>
      </c>
      <c r="B9" s="94"/>
      <c r="C9" s="100" t="s">
        <v>50</v>
      </c>
      <c r="D9" s="105" t="s">
        <v>377</v>
      </c>
      <c r="E9" s="97"/>
      <c r="F9" s="98"/>
      <c r="G9" s="97"/>
      <c r="H9" s="98"/>
      <c r="I9" s="101">
        <v>2.4533333333333334E-3</v>
      </c>
      <c r="J9" s="91">
        <v>2.4533333333333334E-3</v>
      </c>
      <c r="K9" s="102" t="s">
        <v>1358</v>
      </c>
      <c r="L9" s="103" t="s">
        <v>1329</v>
      </c>
      <c r="M9" s="7">
        <v>49.148225280000005</v>
      </c>
      <c r="N9" s="34">
        <v>0.13465267200000003</v>
      </c>
      <c r="O9" s="129">
        <f>IFERROR(IF(OR($C9="",$C9="No CAS"),INDEX('DEQ Pollutant List'!$D$7:$D$611,MATCH($D9,'DEQ Pollutant List'!$B$7:$B$611,0)),INDEX('DEQ Pollutant List'!$D$7:$D$611,MATCH($C9,'DEQ Pollutant List'!$A$7:$A$611,0))),"")</f>
        <v>1</v>
      </c>
    </row>
    <row r="10" spans="1:20" ht="15" x14ac:dyDescent="0.25">
      <c r="A10" s="5" t="s">
        <v>1308</v>
      </c>
      <c r="B10" s="7"/>
      <c r="C10" s="13" t="s">
        <v>81</v>
      </c>
      <c r="D10" s="18" t="s">
        <v>380</v>
      </c>
      <c r="E10" s="99"/>
      <c r="F10" s="35"/>
      <c r="G10" s="99"/>
      <c r="H10" s="35"/>
      <c r="I10" s="33">
        <v>5.0666666666666664E-3</v>
      </c>
      <c r="J10" s="11">
        <v>5.0666666666666664E-3</v>
      </c>
      <c r="K10" s="6" t="s">
        <v>1358</v>
      </c>
      <c r="L10" s="19" t="s">
        <v>1329</v>
      </c>
      <c r="M10" s="7">
        <v>101.5017696</v>
      </c>
      <c r="N10" s="5">
        <v>0.27808704000000006</v>
      </c>
      <c r="O10" s="129">
        <f>IFERROR(IF(OR($C10="",$C10="No CAS"),INDEX('DEQ Pollutant List'!$D$7:$D$611,MATCH($D10,'DEQ Pollutant List'!$B$7:$B$611,0)),INDEX('DEQ Pollutant List'!$D$7:$D$611,MATCH($C10,'DEQ Pollutant List'!$A$7:$A$611,0))),"")</f>
        <v>634</v>
      </c>
    </row>
    <row r="11" spans="1:20" ht="15" x14ac:dyDescent="0.25">
      <c r="A11" s="5" t="s">
        <v>1308</v>
      </c>
      <c r="B11" s="7"/>
      <c r="C11" s="13" t="s">
        <v>47</v>
      </c>
      <c r="D11" s="18" t="s">
        <v>735</v>
      </c>
      <c r="E11" s="99"/>
      <c r="F11" s="35"/>
      <c r="G11" s="99"/>
      <c r="H11" s="35"/>
      <c r="I11" s="33">
        <v>8.0000000000000004E-4</v>
      </c>
      <c r="J11" s="11">
        <v>8.0000000000000004E-4</v>
      </c>
      <c r="K11" s="6" t="s">
        <v>1358</v>
      </c>
      <c r="L11" s="19" t="s">
        <v>1329</v>
      </c>
      <c r="M11" s="7">
        <v>16.026595200000003</v>
      </c>
      <c r="N11" s="5">
        <v>4.3908480000000014E-2</v>
      </c>
      <c r="O11" s="129">
        <f>IFERROR(IF(OR($C11="",$C11="No CAS"),INDEX('DEQ Pollutant List'!$D$7:$D$611,MATCH($D11,'DEQ Pollutant List'!$B$7:$B$611,0)),INDEX('DEQ Pollutant List'!$D$7:$D$611,MATCH($C11,'DEQ Pollutant List'!$A$7:$A$611,0))),"")</f>
        <v>250</v>
      </c>
    </row>
    <row r="12" spans="1:20" ht="15" x14ac:dyDescent="0.25">
      <c r="A12" s="5" t="s">
        <v>1308</v>
      </c>
      <c r="B12" s="7"/>
      <c r="C12" s="13" t="s">
        <v>101</v>
      </c>
      <c r="D12" s="18" t="s">
        <v>811</v>
      </c>
      <c r="E12" s="99"/>
      <c r="F12" s="35"/>
      <c r="G12" s="99"/>
      <c r="H12" s="35"/>
      <c r="I12" s="33">
        <v>3.2000000000000001E-2</v>
      </c>
      <c r="J12" s="11">
        <v>3.2000000000000001E-2</v>
      </c>
      <c r="K12" s="6" t="s">
        <v>1358</v>
      </c>
      <c r="L12" s="19" t="s">
        <v>1329</v>
      </c>
      <c r="M12" s="7">
        <v>641.06380800000011</v>
      </c>
      <c r="N12" s="5">
        <v>1.7563392000000004</v>
      </c>
      <c r="O12" s="129">
        <f>IFERROR(IF(OR($C12="",$C12="No CAS"),INDEX('DEQ Pollutant List'!$D$7:$D$611,MATCH($D12,'DEQ Pollutant List'!$B$7:$B$611,0)),INDEX('DEQ Pollutant List'!$D$7:$D$611,MATCH($C12,'DEQ Pollutant List'!$A$7:$A$611,0))),"")</f>
        <v>321</v>
      </c>
    </row>
    <row r="13" spans="1:20" ht="15" x14ac:dyDescent="0.25">
      <c r="A13" s="5" t="s">
        <v>1335</v>
      </c>
      <c r="B13" s="7" t="s">
        <v>1309</v>
      </c>
      <c r="C13" s="13" t="s">
        <v>50</v>
      </c>
      <c r="D13" s="18" t="s">
        <v>377</v>
      </c>
      <c r="E13" s="99"/>
      <c r="F13" s="35"/>
      <c r="G13" s="99"/>
      <c r="H13" s="35"/>
      <c r="I13" s="33">
        <v>4.2999999999999997E-2</v>
      </c>
      <c r="J13" s="11">
        <v>4.2999999999999997E-2</v>
      </c>
      <c r="K13" s="6" t="s">
        <v>1358</v>
      </c>
      <c r="L13" s="19" t="s">
        <v>1330</v>
      </c>
      <c r="M13" s="7">
        <v>59.069450880000012</v>
      </c>
      <c r="N13" s="5">
        <v>0.32366822400000006</v>
      </c>
      <c r="O13" s="129">
        <f>IFERROR(IF(OR($C13="",$C13="No CAS"),INDEX('DEQ Pollutant List'!$D$7:$D$611,MATCH($D13,'DEQ Pollutant List'!$B$7:$B$611,0)),INDEX('DEQ Pollutant List'!$D$7:$D$611,MATCH($C13,'DEQ Pollutant List'!$A$7:$A$611,0))),"")</f>
        <v>1</v>
      </c>
    </row>
    <row r="14" spans="1:20" ht="15" x14ac:dyDescent="0.25">
      <c r="A14" s="5" t="s">
        <v>1335</v>
      </c>
      <c r="B14" s="7" t="s">
        <v>1309</v>
      </c>
      <c r="C14" s="13" t="s">
        <v>51</v>
      </c>
      <c r="D14" s="18" t="s">
        <v>384</v>
      </c>
      <c r="E14" s="99"/>
      <c r="F14" s="35"/>
      <c r="G14" s="99"/>
      <c r="H14" s="35"/>
      <c r="I14" s="33">
        <v>8.0000000000000004E-4</v>
      </c>
      <c r="J14" s="11">
        <v>8.0000000000000004E-4</v>
      </c>
      <c r="K14" s="6" t="s">
        <v>1358</v>
      </c>
      <c r="L14" s="19" t="s">
        <v>1330</v>
      </c>
      <c r="M14" s="7">
        <v>1.0989665280000003</v>
      </c>
      <c r="N14" s="5">
        <v>6.0217344000000018E-3</v>
      </c>
      <c r="O14" s="129">
        <f>IFERROR(IF(OR($C14="",$C14="No CAS"),INDEX('DEQ Pollutant List'!$D$7:$D$611,MATCH($D14,'DEQ Pollutant List'!$B$7:$B$611,0)),INDEX('DEQ Pollutant List'!$D$7:$D$611,MATCH($C14,'DEQ Pollutant List'!$A$7:$A$611,0))),"")</f>
        <v>5</v>
      </c>
    </row>
    <row r="15" spans="1:20" ht="15" x14ac:dyDescent="0.25">
      <c r="A15" s="5" t="s">
        <v>1335</v>
      </c>
      <c r="B15" s="7" t="s">
        <v>1309</v>
      </c>
      <c r="C15" s="13" t="s">
        <v>47</v>
      </c>
      <c r="D15" s="18" t="s">
        <v>735</v>
      </c>
      <c r="E15" s="99"/>
      <c r="F15" s="35"/>
      <c r="G15" s="99"/>
      <c r="H15" s="35"/>
      <c r="I15" s="33">
        <v>2.5000000000000001E-3</v>
      </c>
      <c r="J15" s="11">
        <v>2.5000000000000001E-3</v>
      </c>
      <c r="K15" s="6" t="s">
        <v>1358</v>
      </c>
      <c r="L15" s="19" t="s">
        <v>1330</v>
      </c>
      <c r="M15" s="7">
        <v>3.4342704000000008</v>
      </c>
      <c r="N15" s="5">
        <v>1.8817920000000005E-2</v>
      </c>
      <c r="O15" s="129">
        <f>IFERROR(IF(OR($C15="",$C15="No CAS"),INDEX('DEQ Pollutant List'!$D$7:$D$611,MATCH($D15,'DEQ Pollutant List'!$B$7:$B$611,0)),INDEX('DEQ Pollutant List'!$D$7:$D$611,MATCH($C15,'DEQ Pollutant List'!$A$7:$A$611,0))),"")</f>
        <v>250</v>
      </c>
    </row>
    <row r="16" spans="1:20" ht="15" x14ac:dyDescent="0.25">
      <c r="A16" s="5" t="s">
        <v>1335</v>
      </c>
      <c r="B16" s="7" t="s">
        <v>1309</v>
      </c>
      <c r="C16" s="13" t="s">
        <v>101</v>
      </c>
      <c r="D16" s="18" t="s">
        <v>811</v>
      </c>
      <c r="E16" s="99"/>
      <c r="F16" s="35"/>
      <c r="G16" s="99"/>
      <c r="H16" s="35"/>
      <c r="I16" s="33">
        <v>7.4999999999999997E-2</v>
      </c>
      <c r="J16" s="11">
        <v>7.4999999999999997E-2</v>
      </c>
      <c r="K16" s="6" t="s">
        <v>1358</v>
      </c>
      <c r="L16" s="19" t="s">
        <v>1330</v>
      </c>
      <c r="M16" s="7">
        <v>103.02811200000002</v>
      </c>
      <c r="N16" s="5">
        <v>0.56453760000000008</v>
      </c>
      <c r="O16" s="129">
        <f>IFERROR(IF(OR($C16="",$C16="No CAS"),INDEX('DEQ Pollutant List'!$D$7:$D$611,MATCH($D16,'DEQ Pollutant List'!$B$7:$B$611,0)),INDEX('DEQ Pollutant List'!$D$7:$D$611,MATCH($C16,'DEQ Pollutant List'!$A$7:$A$611,0))),"")</f>
        <v>321</v>
      </c>
    </row>
    <row r="17" spans="1:15" ht="15" x14ac:dyDescent="0.25">
      <c r="A17" s="5" t="s">
        <v>1335</v>
      </c>
      <c r="B17" s="7" t="s">
        <v>1309</v>
      </c>
      <c r="C17" s="13" t="s">
        <v>106</v>
      </c>
      <c r="D17" s="18" t="s">
        <v>1102</v>
      </c>
      <c r="E17" s="99"/>
      <c r="F17" s="35"/>
      <c r="G17" s="99"/>
      <c r="H17" s="35"/>
      <c r="I17" s="33">
        <v>8.9999999999999998E-4</v>
      </c>
      <c r="J17" s="11">
        <v>8.9999999999999998E-4</v>
      </c>
      <c r="K17" s="6" t="s">
        <v>1358</v>
      </c>
      <c r="L17" s="19" t="s">
        <v>1330</v>
      </c>
      <c r="M17" s="7">
        <v>1.2363373440000003</v>
      </c>
      <c r="N17" s="5">
        <v>6.7744512000000008E-3</v>
      </c>
      <c r="O17" s="129">
        <f>IFERROR(IF(OR($C17="",$C17="No CAS"),INDEX('DEQ Pollutant List'!$D$7:$D$611,MATCH($D17,'DEQ Pollutant List'!$B$7:$B$611,0)),INDEX('DEQ Pollutant List'!$D$7:$D$611,MATCH($C17,'DEQ Pollutant List'!$A$7:$A$611,0))),"")</f>
        <v>559</v>
      </c>
    </row>
    <row r="18" spans="1:15" ht="15" x14ac:dyDescent="0.25">
      <c r="A18" s="5" t="s">
        <v>1335</v>
      </c>
      <c r="B18" s="7" t="s">
        <v>1310</v>
      </c>
      <c r="C18" s="13" t="s">
        <v>50</v>
      </c>
      <c r="D18" s="18" t="s">
        <v>377</v>
      </c>
      <c r="E18" s="99"/>
      <c r="F18" s="35"/>
      <c r="G18" s="99"/>
      <c r="H18" s="35"/>
      <c r="I18" s="33">
        <v>0.41</v>
      </c>
      <c r="J18" s="11">
        <v>0.41</v>
      </c>
      <c r="K18" s="6" t="s">
        <v>1358</v>
      </c>
      <c r="L18" s="19" t="s">
        <v>1330</v>
      </c>
      <c r="M18" s="7">
        <v>844.83051840000007</v>
      </c>
      <c r="N18" s="5">
        <v>4.62920832</v>
      </c>
      <c r="O18" s="129">
        <f>IFERROR(IF(OR($C18="",$C18="No CAS"),INDEX('DEQ Pollutant List'!$D$7:$D$611,MATCH($D18,'DEQ Pollutant List'!$B$7:$B$611,0)),INDEX('DEQ Pollutant List'!$D$7:$D$611,MATCH($C18,'DEQ Pollutant List'!$A$7:$A$611,0))),"")</f>
        <v>1</v>
      </c>
    </row>
    <row r="19" spans="1:15" ht="15" x14ac:dyDescent="0.25">
      <c r="A19" s="5" t="s">
        <v>1335</v>
      </c>
      <c r="B19" s="7" t="s">
        <v>1310</v>
      </c>
      <c r="C19" s="13" t="s">
        <v>51</v>
      </c>
      <c r="D19" s="18" t="s">
        <v>384</v>
      </c>
      <c r="E19" s="99"/>
      <c r="F19" s="35"/>
      <c r="G19" s="99"/>
      <c r="H19" s="35"/>
      <c r="I19" s="33">
        <v>6.4999999999999988E-3</v>
      </c>
      <c r="J19" s="11">
        <v>6.4999999999999988E-3</v>
      </c>
      <c r="K19" s="6" t="s">
        <v>1358</v>
      </c>
      <c r="L19" s="19" t="s">
        <v>1330</v>
      </c>
      <c r="M19" s="7">
        <v>13.393654559999998</v>
      </c>
      <c r="N19" s="5">
        <v>7.3389888E-2</v>
      </c>
      <c r="O19" s="129">
        <f>IFERROR(IF(OR($C19="",$C19="No CAS"),INDEX('DEQ Pollutant List'!$D$7:$D$611,MATCH($D19,'DEQ Pollutant List'!$B$7:$B$611,0)),INDEX('DEQ Pollutant List'!$D$7:$D$611,MATCH($C19,'DEQ Pollutant List'!$A$7:$A$611,0))),"")</f>
        <v>5</v>
      </c>
    </row>
    <row r="20" spans="1:15" ht="15" x14ac:dyDescent="0.25">
      <c r="A20" s="5" t="s">
        <v>1335</v>
      </c>
      <c r="B20" s="7" t="s">
        <v>1310</v>
      </c>
      <c r="C20" s="13" t="s">
        <v>47</v>
      </c>
      <c r="D20" s="18" t="s">
        <v>735</v>
      </c>
      <c r="E20" s="99"/>
      <c r="F20" s="35"/>
      <c r="G20" s="99"/>
      <c r="H20" s="35"/>
      <c r="I20" s="33">
        <v>7.6E-3</v>
      </c>
      <c r="J20" s="11">
        <v>7.6E-3</v>
      </c>
      <c r="K20" s="6" t="s">
        <v>1358</v>
      </c>
      <c r="L20" s="19" t="s">
        <v>1330</v>
      </c>
      <c r="M20" s="7">
        <v>15.660273024000002</v>
      </c>
      <c r="N20" s="5">
        <v>8.5809715200000011E-2</v>
      </c>
      <c r="O20" s="129">
        <f>IFERROR(IF(OR($C20="",$C20="No CAS"),INDEX('DEQ Pollutant List'!$D$7:$D$611,MATCH($D20,'DEQ Pollutant List'!$B$7:$B$611,0)),INDEX('DEQ Pollutant List'!$D$7:$D$611,MATCH($C20,'DEQ Pollutant List'!$A$7:$A$611,0))),"")</f>
        <v>250</v>
      </c>
    </row>
    <row r="21" spans="1:15" ht="15" x14ac:dyDescent="0.25">
      <c r="A21" s="5" t="s">
        <v>1335</v>
      </c>
      <c r="B21" s="7" t="s">
        <v>1310</v>
      </c>
      <c r="C21" s="13" t="s">
        <v>101</v>
      </c>
      <c r="D21" s="18" t="s">
        <v>811</v>
      </c>
      <c r="E21" s="99"/>
      <c r="F21" s="35"/>
      <c r="G21" s="99"/>
      <c r="H21" s="35"/>
      <c r="I21" s="33">
        <v>0.4</v>
      </c>
      <c r="J21" s="11">
        <v>0.4</v>
      </c>
      <c r="K21" s="6" t="s">
        <v>1358</v>
      </c>
      <c r="L21" s="19" t="s">
        <v>1330</v>
      </c>
      <c r="M21" s="7">
        <v>824.22489600000017</v>
      </c>
      <c r="N21" s="5">
        <v>4.5163008000000007</v>
      </c>
      <c r="O21" s="129">
        <f>IFERROR(IF(OR($C21="",$C21="No CAS"),INDEX('DEQ Pollutant List'!$D$7:$D$611,MATCH($D21,'DEQ Pollutant List'!$B$7:$B$611,0)),INDEX('DEQ Pollutant List'!$D$7:$D$611,MATCH($C21,'DEQ Pollutant List'!$A$7:$A$611,0))),"")</f>
        <v>321</v>
      </c>
    </row>
    <row r="22" spans="1:15" ht="15" x14ac:dyDescent="0.25">
      <c r="A22" s="5" t="s">
        <v>1335</v>
      </c>
      <c r="B22" s="7" t="s">
        <v>1310</v>
      </c>
      <c r="C22" s="13" t="s">
        <v>106</v>
      </c>
      <c r="D22" s="18" t="s">
        <v>1102</v>
      </c>
      <c r="E22" s="99"/>
      <c r="F22" s="35"/>
      <c r="G22" s="99"/>
      <c r="H22" s="35"/>
      <c r="I22" s="33">
        <v>4.3E-3</v>
      </c>
      <c r="J22" s="11">
        <v>4.3E-3</v>
      </c>
      <c r="K22" s="6" t="s">
        <v>1358</v>
      </c>
      <c r="L22" s="19" t="s">
        <v>1330</v>
      </c>
      <c r="M22" s="7">
        <v>8.8604176320000008</v>
      </c>
      <c r="N22" s="5">
        <v>4.8550233600000006E-2</v>
      </c>
      <c r="O22" s="129">
        <f>IFERROR(IF(OR($C22="",$C22="No CAS"),INDEX('DEQ Pollutant List'!$D$7:$D$611,MATCH($D22,'DEQ Pollutant List'!$B$7:$B$611,0)),INDEX('DEQ Pollutant List'!$D$7:$D$611,MATCH($C22,'DEQ Pollutant List'!$A$7:$A$611,0))),"")</f>
        <v>559</v>
      </c>
    </row>
    <row r="23" spans="1:15" ht="15" x14ac:dyDescent="0.25">
      <c r="A23" s="5" t="s">
        <v>1336</v>
      </c>
      <c r="B23" s="7" t="s">
        <v>1311</v>
      </c>
      <c r="C23" s="13" t="s">
        <v>50</v>
      </c>
      <c r="D23" s="18" t="s">
        <v>377</v>
      </c>
      <c r="E23" s="99"/>
      <c r="F23" s="35"/>
      <c r="G23" s="99"/>
      <c r="H23" s="35"/>
      <c r="I23" s="33">
        <v>4.2999999999999997E-2</v>
      </c>
      <c r="J23" s="11">
        <v>4.2999999999999997E-2</v>
      </c>
      <c r="K23" s="6" t="s">
        <v>1358</v>
      </c>
      <c r="L23" s="19" t="s">
        <v>1330</v>
      </c>
      <c r="M23" s="7">
        <v>88.604176320000008</v>
      </c>
      <c r="N23" s="5">
        <v>0.48550233600000009</v>
      </c>
      <c r="O23" s="129">
        <f>IFERROR(IF(OR($C23="",$C23="No CAS"),INDEX('DEQ Pollutant List'!$D$7:$D$611,MATCH($D23,'DEQ Pollutant List'!$B$7:$B$611,0)),INDEX('DEQ Pollutant List'!$D$7:$D$611,MATCH($C23,'DEQ Pollutant List'!$A$7:$A$611,0))),"")</f>
        <v>1</v>
      </c>
    </row>
    <row r="24" spans="1:15" ht="15" x14ac:dyDescent="0.25">
      <c r="A24" s="5" t="s">
        <v>1336</v>
      </c>
      <c r="B24" s="7" t="s">
        <v>1311</v>
      </c>
      <c r="C24" s="13" t="s">
        <v>51</v>
      </c>
      <c r="D24" s="18" t="s">
        <v>384</v>
      </c>
      <c r="E24" s="99"/>
      <c r="F24" s="35"/>
      <c r="G24" s="99"/>
      <c r="H24" s="35"/>
      <c r="I24" s="33">
        <v>8.0000000000000004E-4</v>
      </c>
      <c r="J24" s="11">
        <v>8.0000000000000004E-4</v>
      </c>
      <c r="K24" s="6" t="s">
        <v>1358</v>
      </c>
      <c r="L24" s="19" t="s">
        <v>1330</v>
      </c>
      <c r="M24" s="7">
        <v>1.6484497920000003</v>
      </c>
      <c r="N24" s="5">
        <v>9.0326016000000023E-3</v>
      </c>
      <c r="O24" s="129">
        <f>IFERROR(IF(OR($C24="",$C24="No CAS"),INDEX('DEQ Pollutant List'!$D$7:$D$611,MATCH($D24,'DEQ Pollutant List'!$B$7:$B$611,0)),INDEX('DEQ Pollutant List'!$D$7:$D$611,MATCH($C24,'DEQ Pollutant List'!$A$7:$A$611,0))),"")</f>
        <v>5</v>
      </c>
    </row>
    <row r="25" spans="1:15" ht="15" x14ac:dyDescent="0.25">
      <c r="A25" s="5" t="s">
        <v>1336</v>
      </c>
      <c r="B25" s="7" t="s">
        <v>1311</v>
      </c>
      <c r="C25" s="13" t="s">
        <v>47</v>
      </c>
      <c r="D25" s="18" t="s">
        <v>735</v>
      </c>
      <c r="E25" s="99"/>
      <c r="F25" s="35"/>
      <c r="G25" s="99"/>
      <c r="H25" s="35"/>
      <c r="I25" s="33">
        <v>2.5000000000000001E-3</v>
      </c>
      <c r="J25" s="11">
        <v>2.5000000000000001E-3</v>
      </c>
      <c r="K25" s="6" t="s">
        <v>1358</v>
      </c>
      <c r="L25" s="19" t="s">
        <v>1330</v>
      </c>
      <c r="M25" s="7">
        <v>5.1514056000000004</v>
      </c>
      <c r="N25" s="5">
        <v>2.822688000000001E-2</v>
      </c>
      <c r="O25" s="129">
        <f>IFERROR(IF(OR($C25="",$C25="No CAS"),INDEX('DEQ Pollutant List'!$D$7:$D$611,MATCH($D25,'DEQ Pollutant List'!$B$7:$B$611,0)),INDEX('DEQ Pollutant List'!$D$7:$D$611,MATCH($C25,'DEQ Pollutant List'!$A$7:$A$611,0))),"")</f>
        <v>250</v>
      </c>
    </row>
    <row r="26" spans="1:15" ht="15" x14ac:dyDescent="0.25">
      <c r="A26" s="5" t="s">
        <v>1336</v>
      </c>
      <c r="B26" s="7" t="s">
        <v>1311</v>
      </c>
      <c r="C26" s="13" t="s">
        <v>101</v>
      </c>
      <c r="D26" s="18" t="s">
        <v>811</v>
      </c>
      <c r="E26" s="99"/>
      <c r="F26" s="35"/>
      <c r="G26" s="99"/>
      <c r="H26" s="35"/>
      <c r="I26" s="33">
        <v>7.4999999999999997E-2</v>
      </c>
      <c r="J26" s="11">
        <v>7.4999999999999997E-2</v>
      </c>
      <c r="K26" s="6" t="s">
        <v>1358</v>
      </c>
      <c r="L26" s="19" t="s">
        <v>1330</v>
      </c>
      <c r="M26" s="7">
        <v>154.542168</v>
      </c>
      <c r="N26" s="5">
        <v>0.84680640000000018</v>
      </c>
      <c r="O26" s="129">
        <f>IFERROR(IF(OR($C26="",$C26="No CAS"),INDEX('DEQ Pollutant List'!$D$7:$D$611,MATCH($D26,'DEQ Pollutant List'!$B$7:$B$611,0)),INDEX('DEQ Pollutant List'!$D$7:$D$611,MATCH($C26,'DEQ Pollutant List'!$A$7:$A$611,0))),"")</f>
        <v>321</v>
      </c>
    </row>
    <row r="27" spans="1:15" ht="15" x14ac:dyDescent="0.25">
      <c r="A27" s="5" t="s">
        <v>1336</v>
      </c>
      <c r="B27" s="7" t="s">
        <v>1311</v>
      </c>
      <c r="C27" s="13" t="s">
        <v>106</v>
      </c>
      <c r="D27" s="18" t="s">
        <v>1102</v>
      </c>
      <c r="E27" s="99"/>
      <c r="F27" s="35"/>
      <c r="G27" s="99"/>
      <c r="H27" s="35"/>
      <c r="I27" s="33">
        <v>8.9999999999999998E-4</v>
      </c>
      <c r="J27" s="11">
        <v>8.9999999999999998E-4</v>
      </c>
      <c r="K27" s="6" t="s">
        <v>1358</v>
      </c>
      <c r="L27" s="19" t="s">
        <v>1330</v>
      </c>
      <c r="M27" s="7">
        <v>1.8545060160000002</v>
      </c>
      <c r="N27" s="5">
        <v>1.0161676800000002E-2</v>
      </c>
      <c r="O27" s="129">
        <f>IFERROR(IF(OR($C27="",$C27="No CAS"),INDEX('DEQ Pollutant List'!$D$7:$D$611,MATCH($D27,'DEQ Pollutant List'!$B$7:$B$611,0)),INDEX('DEQ Pollutant List'!$D$7:$D$611,MATCH($C27,'DEQ Pollutant List'!$A$7:$A$611,0))),"")</f>
        <v>559</v>
      </c>
    </row>
    <row r="28" spans="1:15" ht="15" x14ac:dyDescent="0.25">
      <c r="A28" s="5" t="s">
        <v>1336</v>
      </c>
      <c r="B28" s="7" t="s">
        <v>1312</v>
      </c>
      <c r="C28" s="13" t="s">
        <v>50</v>
      </c>
      <c r="D28" s="18" t="s">
        <v>377</v>
      </c>
      <c r="E28" s="99"/>
      <c r="F28" s="35"/>
      <c r="G28" s="99"/>
      <c r="H28" s="35"/>
      <c r="I28" s="33">
        <v>0.41</v>
      </c>
      <c r="J28" s="11">
        <v>0.41</v>
      </c>
      <c r="K28" s="6" t="s">
        <v>1358</v>
      </c>
      <c r="L28" s="19" t="s">
        <v>1330</v>
      </c>
      <c r="M28" s="7">
        <v>1267.2457775999999</v>
      </c>
      <c r="N28" s="5">
        <v>6.943812480000001</v>
      </c>
      <c r="O28" s="129">
        <f>IFERROR(IF(OR($C28="",$C28="No CAS"),INDEX('DEQ Pollutant List'!$D$7:$D$611,MATCH($D28,'DEQ Pollutant List'!$B$7:$B$611,0)),INDEX('DEQ Pollutant List'!$D$7:$D$611,MATCH($C28,'DEQ Pollutant List'!$A$7:$A$611,0))),"")</f>
        <v>1</v>
      </c>
    </row>
    <row r="29" spans="1:15" ht="15" x14ac:dyDescent="0.25">
      <c r="A29" s="5" t="s">
        <v>1336</v>
      </c>
      <c r="B29" s="7" t="s">
        <v>1312</v>
      </c>
      <c r="C29" s="13" t="s">
        <v>51</v>
      </c>
      <c r="D29" s="18" t="s">
        <v>384</v>
      </c>
      <c r="E29" s="99"/>
      <c r="F29" s="35"/>
      <c r="G29" s="99"/>
      <c r="H29" s="35"/>
      <c r="I29" s="33">
        <v>6.4999999999999988E-3</v>
      </c>
      <c r="J29" s="11">
        <v>6.4999999999999988E-3</v>
      </c>
      <c r="K29" s="6" t="s">
        <v>1358</v>
      </c>
      <c r="L29" s="19" t="s">
        <v>1330</v>
      </c>
      <c r="M29" s="7">
        <v>20.090481839999995</v>
      </c>
      <c r="N29" s="5">
        <v>0.11008483200000001</v>
      </c>
      <c r="O29" s="129">
        <f>IFERROR(IF(OR($C29="",$C29="No CAS"),INDEX('DEQ Pollutant List'!$D$7:$D$611,MATCH($D29,'DEQ Pollutant List'!$B$7:$B$611,0)),INDEX('DEQ Pollutant List'!$D$7:$D$611,MATCH($C29,'DEQ Pollutant List'!$A$7:$A$611,0))),"")</f>
        <v>5</v>
      </c>
    </row>
    <row r="30" spans="1:15" ht="15" x14ac:dyDescent="0.25">
      <c r="A30" s="5" t="s">
        <v>1336</v>
      </c>
      <c r="B30" s="7" t="s">
        <v>1312</v>
      </c>
      <c r="C30" s="13" t="s">
        <v>47</v>
      </c>
      <c r="D30" s="18" t="s">
        <v>735</v>
      </c>
      <c r="E30" s="99"/>
      <c r="F30" s="35"/>
      <c r="G30" s="99"/>
      <c r="H30" s="35"/>
      <c r="I30" s="33">
        <v>7.6E-3</v>
      </c>
      <c r="J30" s="11">
        <v>7.6E-3</v>
      </c>
      <c r="K30" s="6" t="s">
        <v>1358</v>
      </c>
      <c r="L30" s="19" t="s">
        <v>1330</v>
      </c>
      <c r="M30" s="7">
        <v>23.490409535999998</v>
      </c>
      <c r="N30" s="5">
        <v>0.12871457280000004</v>
      </c>
      <c r="O30" s="129">
        <f>IFERROR(IF(OR($C30="",$C30="No CAS"),INDEX('DEQ Pollutant List'!$D$7:$D$611,MATCH($D30,'DEQ Pollutant List'!$B$7:$B$611,0)),INDEX('DEQ Pollutant List'!$D$7:$D$611,MATCH($C30,'DEQ Pollutant List'!$A$7:$A$611,0))),"")</f>
        <v>250</v>
      </c>
    </row>
    <row r="31" spans="1:15" ht="15" x14ac:dyDescent="0.25">
      <c r="A31" s="5" t="s">
        <v>1336</v>
      </c>
      <c r="B31" s="7" t="s">
        <v>1312</v>
      </c>
      <c r="C31" s="13" t="s">
        <v>101</v>
      </c>
      <c r="D31" s="18" t="s">
        <v>811</v>
      </c>
      <c r="E31" s="99"/>
      <c r="F31" s="35"/>
      <c r="G31" s="99"/>
      <c r="H31" s="35"/>
      <c r="I31" s="33">
        <v>0.4</v>
      </c>
      <c r="J31" s="11">
        <v>0.4</v>
      </c>
      <c r="K31" s="6" t="s">
        <v>1358</v>
      </c>
      <c r="L31" s="19" t="s">
        <v>1330</v>
      </c>
      <c r="M31" s="7">
        <v>1236.337344</v>
      </c>
      <c r="N31" s="5">
        <v>6.7744512000000014</v>
      </c>
      <c r="O31" s="129">
        <f>IFERROR(IF(OR($C31="",$C31="No CAS"),INDEX('DEQ Pollutant List'!$D$7:$D$611,MATCH($D31,'DEQ Pollutant List'!$B$7:$B$611,0)),INDEX('DEQ Pollutant List'!$D$7:$D$611,MATCH($C31,'DEQ Pollutant List'!$A$7:$A$611,0))),"")</f>
        <v>321</v>
      </c>
    </row>
    <row r="32" spans="1:15" ht="15" x14ac:dyDescent="0.25">
      <c r="A32" s="5" t="s">
        <v>1336</v>
      </c>
      <c r="B32" s="7" t="s">
        <v>1312</v>
      </c>
      <c r="C32" s="13" t="s">
        <v>106</v>
      </c>
      <c r="D32" s="18" t="s">
        <v>1102</v>
      </c>
      <c r="E32" s="99"/>
      <c r="F32" s="35"/>
      <c r="G32" s="99"/>
      <c r="H32" s="35"/>
      <c r="I32" s="33">
        <v>4.3E-3</v>
      </c>
      <c r="J32" s="11">
        <v>4.3E-3</v>
      </c>
      <c r="K32" s="6" t="s">
        <v>1358</v>
      </c>
      <c r="L32" s="19" t="s">
        <v>1330</v>
      </c>
      <c r="M32" s="7">
        <v>13.290626447999999</v>
      </c>
      <c r="N32" s="5">
        <v>7.2825350400000016E-2</v>
      </c>
      <c r="O32" s="129">
        <f>IFERROR(IF(OR($C32="",$C32="No CAS"),INDEX('DEQ Pollutant List'!$D$7:$D$611,MATCH($D32,'DEQ Pollutant List'!$B$7:$B$611,0)),INDEX('DEQ Pollutant List'!$D$7:$D$611,MATCH($C32,'DEQ Pollutant List'!$A$7:$A$611,0))),"")</f>
        <v>559</v>
      </c>
    </row>
    <row r="33" spans="1:15" ht="15" x14ac:dyDescent="0.25">
      <c r="A33" s="5" t="s">
        <v>1337</v>
      </c>
      <c r="B33" s="7" t="s">
        <v>1313</v>
      </c>
      <c r="C33" s="13" t="s">
        <v>50</v>
      </c>
      <c r="D33" s="18" t="s">
        <v>377</v>
      </c>
      <c r="E33" s="99"/>
      <c r="F33" s="35"/>
      <c r="G33" s="99"/>
      <c r="H33" s="35"/>
      <c r="I33" s="33">
        <v>4.2999999999999997E-2</v>
      </c>
      <c r="J33" s="11">
        <v>4.2999999999999997E-2</v>
      </c>
      <c r="K33" s="6" t="s">
        <v>1358</v>
      </c>
      <c r="L33" s="19" t="s">
        <v>1330</v>
      </c>
      <c r="M33" s="7">
        <v>98.449084800000008</v>
      </c>
      <c r="N33" s="5">
        <v>0.53944703999999999</v>
      </c>
      <c r="O33" s="129">
        <f>IFERROR(IF(OR($C33="",$C33="No CAS"),INDEX('DEQ Pollutant List'!$D$7:$D$611,MATCH($D33,'DEQ Pollutant List'!$B$7:$B$611,0)),INDEX('DEQ Pollutant List'!$D$7:$D$611,MATCH($C33,'DEQ Pollutant List'!$A$7:$A$611,0))),"")</f>
        <v>1</v>
      </c>
    </row>
    <row r="34" spans="1:15" ht="15" x14ac:dyDescent="0.25">
      <c r="A34" s="5" t="s">
        <v>1337</v>
      </c>
      <c r="B34" s="7" t="s">
        <v>1313</v>
      </c>
      <c r="C34" s="13" t="s">
        <v>51</v>
      </c>
      <c r="D34" s="18" t="s">
        <v>384</v>
      </c>
      <c r="E34" s="99"/>
      <c r="F34" s="35"/>
      <c r="G34" s="99"/>
      <c r="H34" s="35"/>
      <c r="I34" s="33">
        <v>8.0000000000000004E-4</v>
      </c>
      <c r="J34" s="11">
        <v>8.0000000000000004E-4</v>
      </c>
      <c r="K34" s="6" t="s">
        <v>1358</v>
      </c>
      <c r="L34" s="19" t="s">
        <v>1330</v>
      </c>
      <c r="M34" s="7">
        <v>1.8316108800000002</v>
      </c>
      <c r="N34" s="5">
        <v>1.0036224000000002E-2</v>
      </c>
      <c r="O34" s="129">
        <f>IFERROR(IF(OR($C34="",$C34="No CAS"),INDEX('DEQ Pollutant List'!$D$7:$D$611,MATCH($D34,'DEQ Pollutant List'!$B$7:$B$611,0)),INDEX('DEQ Pollutant List'!$D$7:$D$611,MATCH($C34,'DEQ Pollutant List'!$A$7:$A$611,0))),"")</f>
        <v>5</v>
      </c>
    </row>
    <row r="35" spans="1:15" ht="15" x14ac:dyDescent="0.25">
      <c r="A35" s="5" t="s">
        <v>1337</v>
      </c>
      <c r="B35" s="7" t="s">
        <v>1313</v>
      </c>
      <c r="C35" s="13" t="s">
        <v>47</v>
      </c>
      <c r="D35" s="18" t="s">
        <v>735</v>
      </c>
      <c r="E35" s="99"/>
      <c r="F35" s="35"/>
      <c r="G35" s="99"/>
      <c r="H35" s="35"/>
      <c r="I35" s="33">
        <v>2.5000000000000001E-3</v>
      </c>
      <c r="J35" s="11">
        <v>2.5000000000000001E-3</v>
      </c>
      <c r="K35" s="6" t="s">
        <v>1358</v>
      </c>
      <c r="L35" s="19" t="s">
        <v>1330</v>
      </c>
      <c r="M35" s="7">
        <v>5.7237840000000011</v>
      </c>
      <c r="N35" s="5">
        <v>3.1363200000000008E-2</v>
      </c>
      <c r="O35" s="129">
        <f>IFERROR(IF(OR($C35="",$C35="No CAS"),INDEX('DEQ Pollutant List'!$D$7:$D$611,MATCH($D35,'DEQ Pollutant List'!$B$7:$B$611,0)),INDEX('DEQ Pollutant List'!$D$7:$D$611,MATCH($C35,'DEQ Pollutant List'!$A$7:$A$611,0))),"")</f>
        <v>250</v>
      </c>
    </row>
    <row r="36" spans="1:15" ht="15" x14ac:dyDescent="0.25">
      <c r="A36" s="5" t="s">
        <v>1337</v>
      </c>
      <c r="B36" s="7" t="s">
        <v>1313</v>
      </c>
      <c r="C36" s="13" t="s">
        <v>101</v>
      </c>
      <c r="D36" s="18" t="s">
        <v>811</v>
      </c>
      <c r="E36" s="99"/>
      <c r="F36" s="35"/>
      <c r="G36" s="99"/>
      <c r="H36" s="35"/>
      <c r="I36" s="33">
        <v>7.4999999999999997E-2</v>
      </c>
      <c r="J36" s="11">
        <v>7.4999999999999997E-2</v>
      </c>
      <c r="K36" s="6" t="s">
        <v>1358</v>
      </c>
      <c r="L36" s="19" t="s">
        <v>1330</v>
      </c>
      <c r="M36" s="7">
        <v>171.71352000000002</v>
      </c>
      <c r="N36" s="5">
        <v>0.94089600000000007</v>
      </c>
      <c r="O36" s="129">
        <f>IFERROR(IF(OR($C36="",$C36="No CAS"),INDEX('DEQ Pollutant List'!$D$7:$D$611,MATCH($D36,'DEQ Pollutant List'!$B$7:$B$611,0)),INDEX('DEQ Pollutant List'!$D$7:$D$611,MATCH($C36,'DEQ Pollutant List'!$A$7:$A$611,0))),"")</f>
        <v>321</v>
      </c>
    </row>
    <row r="37" spans="1:15" ht="15" x14ac:dyDescent="0.25">
      <c r="A37" s="5" t="s">
        <v>1337</v>
      </c>
      <c r="B37" s="7" t="s">
        <v>1313</v>
      </c>
      <c r="C37" s="13" t="s">
        <v>106</v>
      </c>
      <c r="D37" s="18" t="s">
        <v>1102</v>
      </c>
      <c r="E37" s="99"/>
      <c r="F37" s="35"/>
      <c r="G37" s="99"/>
      <c r="H37" s="35"/>
      <c r="I37" s="33">
        <v>8.9999999999999998E-4</v>
      </c>
      <c r="J37" s="11">
        <v>8.9999999999999998E-4</v>
      </c>
      <c r="K37" s="6" t="s">
        <v>1358</v>
      </c>
      <c r="L37" s="19" t="s">
        <v>1330</v>
      </c>
      <c r="M37" s="7">
        <v>2.0605622400000003</v>
      </c>
      <c r="N37" s="5">
        <v>1.1290752000000001E-2</v>
      </c>
      <c r="O37" s="129">
        <f>IFERROR(IF(OR($C37="",$C37="No CAS"),INDEX('DEQ Pollutant List'!$D$7:$D$611,MATCH($D37,'DEQ Pollutant List'!$B$7:$B$611,0)),INDEX('DEQ Pollutant List'!$D$7:$D$611,MATCH($C37,'DEQ Pollutant List'!$A$7:$A$611,0))),"")</f>
        <v>559</v>
      </c>
    </row>
    <row r="38" spans="1:15" ht="15" x14ac:dyDescent="0.25">
      <c r="A38" s="5" t="s">
        <v>1337</v>
      </c>
      <c r="B38" s="7" t="s">
        <v>1314</v>
      </c>
      <c r="C38" s="13" t="s">
        <v>50</v>
      </c>
      <c r="D38" s="18" t="s">
        <v>377</v>
      </c>
      <c r="E38" s="99"/>
      <c r="F38" s="35"/>
      <c r="G38" s="99"/>
      <c r="H38" s="35"/>
      <c r="I38" s="33">
        <v>0.41</v>
      </c>
      <c r="J38" s="11">
        <v>0.41</v>
      </c>
      <c r="K38" s="6" t="s">
        <v>1358</v>
      </c>
      <c r="L38" s="19" t="s">
        <v>1330</v>
      </c>
      <c r="M38" s="7">
        <v>1408.0508639999998</v>
      </c>
      <c r="N38" s="5">
        <v>7.715347200000001</v>
      </c>
      <c r="O38" s="129">
        <f>IFERROR(IF(OR($C38="",$C38="No CAS"),INDEX('DEQ Pollutant List'!$D$7:$D$611,MATCH($D38,'DEQ Pollutant List'!$B$7:$B$611,0)),INDEX('DEQ Pollutant List'!$D$7:$D$611,MATCH($C38,'DEQ Pollutant List'!$A$7:$A$611,0))),"")</f>
        <v>1</v>
      </c>
    </row>
    <row r="39" spans="1:15" ht="15" x14ac:dyDescent="0.25">
      <c r="A39" s="5" t="s">
        <v>1337</v>
      </c>
      <c r="B39" s="7" t="s">
        <v>1314</v>
      </c>
      <c r="C39" s="13" t="s">
        <v>51</v>
      </c>
      <c r="D39" s="18" t="s">
        <v>384</v>
      </c>
      <c r="E39" s="99"/>
      <c r="F39" s="35"/>
      <c r="G39" s="99"/>
      <c r="H39" s="35"/>
      <c r="I39" s="33">
        <v>6.4999999999999988E-3</v>
      </c>
      <c r="J39" s="11">
        <v>6.4999999999999988E-3</v>
      </c>
      <c r="K39" s="6" t="s">
        <v>1358</v>
      </c>
      <c r="L39" s="19" t="s">
        <v>1330</v>
      </c>
      <c r="M39" s="7">
        <v>22.322757599999996</v>
      </c>
      <c r="N39" s="5">
        <v>0.12231648000000001</v>
      </c>
      <c r="O39" s="129">
        <f>IFERROR(IF(OR($C39="",$C39="No CAS"),INDEX('DEQ Pollutant List'!$D$7:$D$611,MATCH($D39,'DEQ Pollutant List'!$B$7:$B$611,0)),INDEX('DEQ Pollutant List'!$D$7:$D$611,MATCH($C39,'DEQ Pollutant List'!$A$7:$A$611,0))),"")</f>
        <v>5</v>
      </c>
    </row>
    <row r="40" spans="1:15" ht="15" x14ac:dyDescent="0.25">
      <c r="A40" s="5" t="s">
        <v>1337</v>
      </c>
      <c r="B40" s="7" t="s">
        <v>1314</v>
      </c>
      <c r="C40" s="13" t="s">
        <v>47</v>
      </c>
      <c r="D40" s="18" t="s">
        <v>735</v>
      </c>
      <c r="E40" s="99"/>
      <c r="F40" s="35"/>
      <c r="G40" s="99"/>
      <c r="H40" s="35"/>
      <c r="I40" s="33">
        <v>7.6E-3</v>
      </c>
      <c r="J40" s="11">
        <v>7.6E-3</v>
      </c>
      <c r="K40" s="6" t="s">
        <v>1358</v>
      </c>
      <c r="L40" s="19" t="s">
        <v>1330</v>
      </c>
      <c r="M40" s="7">
        <v>26.10045504</v>
      </c>
      <c r="N40" s="5">
        <v>0.14301619200000004</v>
      </c>
      <c r="O40" s="129">
        <f>IFERROR(IF(OR($C40="",$C40="No CAS"),INDEX('DEQ Pollutant List'!$D$7:$D$611,MATCH($D40,'DEQ Pollutant List'!$B$7:$B$611,0)),INDEX('DEQ Pollutant List'!$D$7:$D$611,MATCH($C40,'DEQ Pollutant List'!$A$7:$A$611,0))),"")</f>
        <v>250</v>
      </c>
    </row>
    <row r="41" spans="1:15" ht="15" x14ac:dyDescent="0.25">
      <c r="A41" s="5" t="s">
        <v>1337</v>
      </c>
      <c r="B41" s="7" t="s">
        <v>1314</v>
      </c>
      <c r="C41" s="13" t="s">
        <v>101</v>
      </c>
      <c r="D41" s="18" t="s">
        <v>811</v>
      </c>
      <c r="E41" s="99"/>
      <c r="F41" s="35"/>
      <c r="G41" s="99"/>
      <c r="H41" s="35"/>
      <c r="I41" s="33">
        <v>0.4</v>
      </c>
      <c r="J41" s="11">
        <v>0.4</v>
      </c>
      <c r="K41" s="6" t="s">
        <v>1358</v>
      </c>
      <c r="L41" s="19" t="s">
        <v>1330</v>
      </c>
      <c r="M41" s="7">
        <v>1373.7081600000001</v>
      </c>
      <c r="N41" s="5">
        <v>7.5271680000000023</v>
      </c>
      <c r="O41" s="129">
        <f>IFERROR(IF(OR($C41="",$C41="No CAS"),INDEX('DEQ Pollutant List'!$D$7:$D$611,MATCH($D41,'DEQ Pollutant List'!$B$7:$B$611,0)),INDEX('DEQ Pollutant List'!$D$7:$D$611,MATCH($C41,'DEQ Pollutant List'!$A$7:$A$611,0))),"")</f>
        <v>321</v>
      </c>
    </row>
    <row r="42" spans="1:15" ht="15" x14ac:dyDescent="0.25">
      <c r="A42" s="5" t="s">
        <v>1337</v>
      </c>
      <c r="B42" s="7" t="s">
        <v>1314</v>
      </c>
      <c r="C42" s="13" t="s">
        <v>106</v>
      </c>
      <c r="D42" s="18" t="s">
        <v>1102</v>
      </c>
      <c r="E42" s="99"/>
      <c r="F42" s="35"/>
      <c r="G42" s="99"/>
      <c r="H42" s="35"/>
      <c r="I42" s="33">
        <v>4.3E-3</v>
      </c>
      <c r="J42" s="11">
        <v>4.3E-3</v>
      </c>
      <c r="K42" s="6" t="s">
        <v>1358</v>
      </c>
      <c r="L42" s="19" t="s">
        <v>1330</v>
      </c>
      <c r="M42" s="7">
        <v>14.767362719999999</v>
      </c>
      <c r="N42" s="5">
        <v>8.0917056000000015E-2</v>
      </c>
      <c r="O42" s="129">
        <f>IFERROR(IF(OR($C42="",$C42="No CAS"),INDEX('DEQ Pollutant List'!$D$7:$D$611,MATCH($D42,'DEQ Pollutant List'!$B$7:$B$611,0)),INDEX('DEQ Pollutant List'!$D$7:$D$611,MATCH($C42,'DEQ Pollutant List'!$A$7:$A$611,0))),"")</f>
        <v>559</v>
      </c>
    </row>
    <row r="43" spans="1:15" ht="15" x14ac:dyDescent="0.25">
      <c r="A43" s="5" t="s">
        <v>1338</v>
      </c>
      <c r="B43" s="7" t="s">
        <v>1315</v>
      </c>
      <c r="C43" s="13" t="s">
        <v>50</v>
      </c>
      <c r="D43" s="18" t="s">
        <v>377</v>
      </c>
      <c r="E43" s="99"/>
      <c r="F43" s="35"/>
      <c r="G43" s="99"/>
      <c r="H43" s="35"/>
      <c r="I43" s="33">
        <v>4.2999999999999997E-2</v>
      </c>
      <c r="J43" s="11">
        <v>4.2999999999999997E-2</v>
      </c>
      <c r="K43" s="6" t="s">
        <v>1358</v>
      </c>
      <c r="L43" s="19" t="s">
        <v>1330</v>
      </c>
      <c r="M43" s="7">
        <v>98.449084800000008</v>
      </c>
      <c r="N43" s="5">
        <v>0.53944703999999999</v>
      </c>
      <c r="O43" s="129">
        <f>IFERROR(IF(OR($C43="",$C43="No CAS"),INDEX('DEQ Pollutant List'!$D$7:$D$611,MATCH($D43,'DEQ Pollutant List'!$B$7:$B$611,0)),INDEX('DEQ Pollutant List'!$D$7:$D$611,MATCH($C43,'DEQ Pollutant List'!$A$7:$A$611,0))),"")</f>
        <v>1</v>
      </c>
    </row>
    <row r="44" spans="1:15" ht="15" x14ac:dyDescent="0.25">
      <c r="A44" s="5" t="s">
        <v>1338</v>
      </c>
      <c r="B44" s="7" t="s">
        <v>1315</v>
      </c>
      <c r="C44" s="13" t="s">
        <v>51</v>
      </c>
      <c r="D44" s="18" t="s">
        <v>384</v>
      </c>
      <c r="E44" s="99"/>
      <c r="F44" s="35"/>
      <c r="G44" s="99"/>
      <c r="H44" s="35"/>
      <c r="I44" s="33">
        <v>8.0000000000000004E-4</v>
      </c>
      <c r="J44" s="11">
        <v>8.0000000000000004E-4</v>
      </c>
      <c r="K44" s="6" t="s">
        <v>1358</v>
      </c>
      <c r="L44" s="19" t="s">
        <v>1330</v>
      </c>
      <c r="M44" s="7">
        <v>1.8316108800000002</v>
      </c>
      <c r="N44" s="5">
        <v>1.0036224000000002E-2</v>
      </c>
      <c r="O44" s="129">
        <f>IFERROR(IF(OR($C44="",$C44="No CAS"),INDEX('DEQ Pollutant List'!$D$7:$D$611,MATCH($D44,'DEQ Pollutant List'!$B$7:$B$611,0)),INDEX('DEQ Pollutant List'!$D$7:$D$611,MATCH($C44,'DEQ Pollutant List'!$A$7:$A$611,0))),"")</f>
        <v>5</v>
      </c>
    </row>
    <row r="45" spans="1:15" ht="15" x14ac:dyDescent="0.25">
      <c r="A45" s="5" t="s">
        <v>1338</v>
      </c>
      <c r="B45" s="7" t="s">
        <v>1315</v>
      </c>
      <c r="C45" s="13" t="s">
        <v>47</v>
      </c>
      <c r="D45" s="18" t="s">
        <v>735</v>
      </c>
      <c r="E45" s="99"/>
      <c r="F45" s="35"/>
      <c r="G45" s="99"/>
      <c r="H45" s="35"/>
      <c r="I45" s="33">
        <v>2.5000000000000001E-3</v>
      </c>
      <c r="J45" s="11">
        <v>2.5000000000000001E-3</v>
      </c>
      <c r="K45" s="6" t="s">
        <v>1358</v>
      </c>
      <c r="L45" s="19" t="s">
        <v>1330</v>
      </c>
      <c r="M45" s="7">
        <v>5.7237840000000011</v>
      </c>
      <c r="N45" s="5">
        <v>3.1363200000000008E-2</v>
      </c>
      <c r="O45" s="129">
        <f>IFERROR(IF(OR($C45="",$C45="No CAS"),INDEX('DEQ Pollutant List'!$D$7:$D$611,MATCH($D45,'DEQ Pollutant List'!$B$7:$B$611,0)),INDEX('DEQ Pollutant List'!$D$7:$D$611,MATCH($C45,'DEQ Pollutant List'!$A$7:$A$611,0))),"")</f>
        <v>250</v>
      </c>
    </row>
    <row r="46" spans="1:15" ht="15" x14ac:dyDescent="0.25">
      <c r="A46" s="5" t="s">
        <v>1338</v>
      </c>
      <c r="B46" s="7" t="s">
        <v>1315</v>
      </c>
      <c r="C46" s="13" t="s">
        <v>101</v>
      </c>
      <c r="D46" s="18" t="s">
        <v>811</v>
      </c>
      <c r="E46" s="99"/>
      <c r="F46" s="35"/>
      <c r="G46" s="99"/>
      <c r="H46" s="35"/>
      <c r="I46" s="33">
        <v>7.4999999999999997E-2</v>
      </c>
      <c r="J46" s="11">
        <v>7.4999999999999997E-2</v>
      </c>
      <c r="K46" s="6" t="s">
        <v>1358</v>
      </c>
      <c r="L46" s="19" t="s">
        <v>1330</v>
      </c>
      <c r="M46" s="7">
        <v>171.71352000000002</v>
      </c>
      <c r="N46" s="5">
        <v>0.94089600000000007</v>
      </c>
      <c r="O46" s="129">
        <f>IFERROR(IF(OR($C46="",$C46="No CAS"),INDEX('DEQ Pollutant List'!$D$7:$D$611,MATCH($D46,'DEQ Pollutant List'!$B$7:$B$611,0)),INDEX('DEQ Pollutant List'!$D$7:$D$611,MATCH($C46,'DEQ Pollutant List'!$A$7:$A$611,0))),"")</f>
        <v>321</v>
      </c>
    </row>
    <row r="47" spans="1:15" ht="15" x14ac:dyDescent="0.25">
      <c r="A47" s="5" t="s">
        <v>1338</v>
      </c>
      <c r="B47" s="7" t="s">
        <v>1315</v>
      </c>
      <c r="C47" s="13" t="s">
        <v>106</v>
      </c>
      <c r="D47" s="18" t="s">
        <v>1102</v>
      </c>
      <c r="E47" s="99"/>
      <c r="F47" s="35"/>
      <c r="G47" s="99"/>
      <c r="H47" s="35"/>
      <c r="I47" s="33">
        <v>8.9999999999999998E-4</v>
      </c>
      <c r="J47" s="11">
        <v>8.9999999999999998E-4</v>
      </c>
      <c r="K47" s="6" t="s">
        <v>1358</v>
      </c>
      <c r="L47" s="19" t="s">
        <v>1330</v>
      </c>
      <c r="M47" s="7">
        <v>2.0605622400000003</v>
      </c>
      <c r="N47" s="5">
        <v>1.1290752000000001E-2</v>
      </c>
      <c r="O47" s="129">
        <f>IFERROR(IF(OR($C47="",$C47="No CAS"),INDEX('DEQ Pollutant List'!$D$7:$D$611,MATCH($D47,'DEQ Pollutant List'!$B$7:$B$611,0)),INDEX('DEQ Pollutant List'!$D$7:$D$611,MATCH($C47,'DEQ Pollutant List'!$A$7:$A$611,0))),"")</f>
        <v>559</v>
      </c>
    </row>
    <row r="48" spans="1:15" ht="15" x14ac:dyDescent="0.25">
      <c r="A48" s="5" t="s">
        <v>1338</v>
      </c>
      <c r="B48" s="7" t="s">
        <v>1316</v>
      </c>
      <c r="C48" s="13" t="s">
        <v>50</v>
      </c>
      <c r="D48" s="18" t="s">
        <v>377</v>
      </c>
      <c r="E48" s="99"/>
      <c r="F48" s="35"/>
      <c r="G48" s="99"/>
      <c r="H48" s="35"/>
      <c r="I48" s="33">
        <v>0.41</v>
      </c>
      <c r="J48" s="11">
        <v>0.41</v>
      </c>
      <c r="K48" s="6" t="s">
        <v>1358</v>
      </c>
      <c r="L48" s="19" t="s">
        <v>1330</v>
      </c>
      <c r="M48" s="7">
        <v>1408.0508639999998</v>
      </c>
      <c r="N48" s="5">
        <v>7.715347200000001</v>
      </c>
      <c r="O48" s="129">
        <f>IFERROR(IF(OR($C48="",$C48="No CAS"),INDEX('DEQ Pollutant List'!$D$7:$D$611,MATCH($D48,'DEQ Pollutant List'!$B$7:$B$611,0)),INDEX('DEQ Pollutant List'!$D$7:$D$611,MATCH($C48,'DEQ Pollutant List'!$A$7:$A$611,0))),"")</f>
        <v>1</v>
      </c>
    </row>
    <row r="49" spans="1:15" ht="15" x14ac:dyDescent="0.25">
      <c r="A49" s="5" t="s">
        <v>1338</v>
      </c>
      <c r="B49" s="7" t="s">
        <v>1316</v>
      </c>
      <c r="C49" s="13" t="s">
        <v>51</v>
      </c>
      <c r="D49" s="18" t="s">
        <v>384</v>
      </c>
      <c r="E49" s="99"/>
      <c r="F49" s="35"/>
      <c r="G49" s="99"/>
      <c r="H49" s="35"/>
      <c r="I49" s="33">
        <v>6.4999999999999988E-3</v>
      </c>
      <c r="J49" s="11">
        <v>6.4999999999999988E-3</v>
      </c>
      <c r="K49" s="6" t="s">
        <v>1358</v>
      </c>
      <c r="L49" s="19" t="s">
        <v>1330</v>
      </c>
      <c r="M49" s="7">
        <v>22.322757599999996</v>
      </c>
      <c r="N49" s="5">
        <v>0.12231648000000001</v>
      </c>
      <c r="O49" s="129">
        <f>IFERROR(IF(OR($C49="",$C49="No CAS"),INDEX('DEQ Pollutant List'!$D$7:$D$611,MATCH($D49,'DEQ Pollutant List'!$B$7:$B$611,0)),INDEX('DEQ Pollutant List'!$D$7:$D$611,MATCH($C49,'DEQ Pollutant List'!$A$7:$A$611,0))),"")</f>
        <v>5</v>
      </c>
    </row>
    <row r="50" spans="1:15" ht="15" x14ac:dyDescent="0.25">
      <c r="A50" s="5" t="s">
        <v>1338</v>
      </c>
      <c r="B50" s="7" t="s">
        <v>1316</v>
      </c>
      <c r="C50" s="13" t="s">
        <v>47</v>
      </c>
      <c r="D50" s="18" t="s">
        <v>735</v>
      </c>
      <c r="E50" s="99"/>
      <c r="F50" s="35"/>
      <c r="G50" s="99"/>
      <c r="H50" s="35"/>
      <c r="I50" s="33">
        <v>7.6E-3</v>
      </c>
      <c r="J50" s="11">
        <v>7.6E-3</v>
      </c>
      <c r="K50" s="6" t="s">
        <v>1358</v>
      </c>
      <c r="L50" s="19" t="s">
        <v>1330</v>
      </c>
      <c r="M50" s="7">
        <v>26.10045504</v>
      </c>
      <c r="N50" s="5">
        <v>0.14301619200000004</v>
      </c>
      <c r="O50" s="129">
        <f>IFERROR(IF(OR($C50="",$C50="No CAS"),INDEX('DEQ Pollutant List'!$D$7:$D$611,MATCH($D50,'DEQ Pollutant List'!$B$7:$B$611,0)),INDEX('DEQ Pollutant List'!$D$7:$D$611,MATCH($C50,'DEQ Pollutant List'!$A$7:$A$611,0))),"")</f>
        <v>250</v>
      </c>
    </row>
    <row r="51" spans="1:15" ht="15" x14ac:dyDescent="0.25">
      <c r="A51" s="5" t="s">
        <v>1338</v>
      </c>
      <c r="B51" s="7" t="s">
        <v>1316</v>
      </c>
      <c r="C51" s="13" t="s">
        <v>101</v>
      </c>
      <c r="D51" s="18" t="s">
        <v>811</v>
      </c>
      <c r="E51" s="99"/>
      <c r="F51" s="35"/>
      <c r="G51" s="99"/>
      <c r="H51" s="35"/>
      <c r="I51" s="33">
        <v>0.4</v>
      </c>
      <c r="J51" s="11">
        <v>0.4</v>
      </c>
      <c r="K51" s="6" t="s">
        <v>1358</v>
      </c>
      <c r="L51" s="19" t="s">
        <v>1330</v>
      </c>
      <c r="M51" s="7">
        <v>1373.7081600000001</v>
      </c>
      <c r="N51" s="5">
        <v>7.5271680000000023</v>
      </c>
      <c r="O51" s="129">
        <f>IFERROR(IF(OR($C51="",$C51="No CAS"),INDEX('DEQ Pollutant List'!$D$7:$D$611,MATCH($D51,'DEQ Pollutant List'!$B$7:$B$611,0)),INDEX('DEQ Pollutant List'!$D$7:$D$611,MATCH($C51,'DEQ Pollutant List'!$A$7:$A$611,0))),"")</f>
        <v>321</v>
      </c>
    </row>
    <row r="52" spans="1:15" ht="15" x14ac:dyDescent="0.25">
      <c r="A52" s="5" t="s">
        <v>1338</v>
      </c>
      <c r="B52" s="7" t="s">
        <v>1316</v>
      </c>
      <c r="C52" s="13" t="s">
        <v>106</v>
      </c>
      <c r="D52" s="18" t="s">
        <v>1102</v>
      </c>
      <c r="E52" s="99"/>
      <c r="F52" s="35"/>
      <c r="G52" s="99"/>
      <c r="H52" s="35"/>
      <c r="I52" s="33">
        <v>4.3E-3</v>
      </c>
      <c r="J52" s="11">
        <v>4.3E-3</v>
      </c>
      <c r="K52" s="6" t="s">
        <v>1358</v>
      </c>
      <c r="L52" s="19" t="s">
        <v>1330</v>
      </c>
      <c r="M52" s="7">
        <v>14.767362719999999</v>
      </c>
      <c r="N52" s="5">
        <v>8.0917056000000015E-2</v>
      </c>
      <c r="O52" s="129">
        <f>IFERROR(IF(OR($C52="",$C52="No CAS"),INDEX('DEQ Pollutant List'!$D$7:$D$611,MATCH($D52,'DEQ Pollutant List'!$B$7:$B$611,0)),INDEX('DEQ Pollutant List'!$D$7:$D$611,MATCH($C52,'DEQ Pollutant List'!$A$7:$A$611,0))),"")</f>
        <v>559</v>
      </c>
    </row>
    <row r="53" spans="1:15" ht="15" x14ac:dyDescent="0.25">
      <c r="A53" s="5" t="s">
        <v>1324</v>
      </c>
      <c r="B53" s="7" t="s">
        <v>1355</v>
      </c>
      <c r="C53" s="13" t="s">
        <v>72</v>
      </c>
      <c r="D53" s="18" t="s">
        <v>1359</v>
      </c>
      <c r="E53" s="99"/>
      <c r="F53" s="35"/>
      <c r="G53" s="99"/>
      <c r="H53" s="35"/>
      <c r="I53" s="33">
        <v>5.7800000000000002E-5</v>
      </c>
      <c r="J53" s="11">
        <v>5.7800000000000002E-5</v>
      </c>
      <c r="K53" s="6" t="s">
        <v>1360</v>
      </c>
      <c r="L53" s="19" t="s">
        <v>1331</v>
      </c>
      <c r="M53" s="7">
        <v>12.448488652800002</v>
      </c>
      <c r="N53" s="5">
        <v>2.8604064000000002E-2</v>
      </c>
      <c r="O53" s="129">
        <f>IFERROR(IF(OR($C53="",$C53="No CAS"),INDEX('DEQ Pollutant List'!$D$7:$D$611,MATCH($D53,'DEQ Pollutant List'!$B$7:$B$611,0)),INDEX('DEQ Pollutant List'!$D$7:$D$611,MATCH($C53,'DEQ Pollutant List'!$A$7:$A$611,0))),"")</f>
        <v>326</v>
      </c>
    </row>
    <row r="54" spans="1:15" ht="15" x14ac:dyDescent="0.25">
      <c r="A54" s="5" t="s">
        <v>1324</v>
      </c>
      <c r="B54" s="7" t="s">
        <v>1355</v>
      </c>
      <c r="C54" s="13" t="s">
        <v>73</v>
      </c>
      <c r="D54" s="18" t="s">
        <v>1361</v>
      </c>
      <c r="E54" s="99"/>
      <c r="F54" s="35"/>
      <c r="G54" s="99"/>
      <c r="H54" s="35"/>
      <c r="I54" s="33">
        <v>1.6799999999999998E-5</v>
      </c>
      <c r="J54" s="11">
        <v>1.6799999999999998E-5</v>
      </c>
      <c r="K54" s="6" t="s">
        <v>1360</v>
      </c>
      <c r="L54" s="19" t="s">
        <v>1331</v>
      </c>
      <c r="M54" s="7">
        <v>3.6182458367999999</v>
      </c>
      <c r="N54" s="5">
        <v>8.313984E-3</v>
      </c>
      <c r="O54" s="129">
        <f>IFERROR(IF(OR($C54="",$C54="No CAS"),INDEX('DEQ Pollutant List'!$D$7:$D$611,MATCH($D54,'DEQ Pollutant List'!$B$7:$B$611,0)),INDEX('DEQ Pollutant List'!$D$7:$D$611,MATCH($C54,'DEQ Pollutant List'!$A$7:$A$611,0))),"")</f>
        <v>195</v>
      </c>
    </row>
    <row r="55" spans="1:15" ht="15" x14ac:dyDescent="0.25">
      <c r="A55" s="5" t="s">
        <v>1324</v>
      </c>
      <c r="B55" s="7" t="s">
        <v>1355</v>
      </c>
      <c r="C55" s="13" t="s">
        <v>74</v>
      </c>
      <c r="D55" s="18" t="s">
        <v>267</v>
      </c>
      <c r="E55" s="99"/>
      <c r="F55" s="35"/>
      <c r="G55" s="99"/>
      <c r="H55" s="35"/>
      <c r="I55" s="33">
        <v>1.9999999999999999E-7</v>
      </c>
      <c r="J55" s="11">
        <v>1.9999999999999999E-7</v>
      </c>
      <c r="K55" s="6" t="s">
        <v>1360</v>
      </c>
      <c r="L55" s="19" t="s">
        <v>1331</v>
      </c>
      <c r="M55" s="7">
        <v>4.3074355199999997E-2</v>
      </c>
      <c r="N55" s="5">
        <v>9.8975999999999996E-5</v>
      </c>
      <c r="O55" s="129">
        <f>IFERROR(IF(OR($C55="",$C55="No CAS"),INDEX('DEQ Pollutant List'!$D$7:$D$611,MATCH($D55,'DEQ Pollutant List'!$B$7:$B$611,0)),INDEX('DEQ Pollutant List'!$D$7:$D$611,MATCH($C55,'DEQ Pollutant List'!$A$7:$A$611,0))),"")</f>
        <v>126</v>
      </c>
    </row>
    <row r="56" spans="1:15" ht="15" x14ac:dyDescent="0.25">
      <c r="A56" s="5" t="s">
        <v>1324</v>
      </c>
      <c r="B56" s="7" t="s">
        <v>1355</v>
      </c>
      <c r="C56" s="13" t="s">
        <v>75</v>
      </c>
      <c r="D56" s="18" t="s">
        <v>282</v>
      </c>
      <c r="E56" s="99"/>
      <c r="F56" s="35"/>
      <c r="G56" s="99"/>
      <c r="H56" s="35"/>
      <c r="I56" s="33">
        <v>1.8E-7</v>
      </c>
      <c r="J56" s="11">
        <v>1.8E-7</v>
      </c>
      <c r="K56" s="6" t="s">
        <v>1360</v>
      </c>
      <c r="L56" s="19" t="s">
        <v>1331</v>
      </c>
      <c r="M56" s="7">
        <v>3.8766919680000005E-2</v>
      </c>
      <c r="N56" s="5">
        <v>8.9078400000000004E-5</v>
      </c>
      <c r="O56" s="129">
        <f>IFERROR(IF(OR($C56="",$C56="No CAS"),INDEX('DEQ Pollutant List'!$D$7:$D$611,MATCH($D56,'DEQ Pollutant List'!$B$7:$B$611,0)),INDEX('DEQ Pollutant List'!$D$7:$D$611,MATCH($C56,'DEQ Pollutant List'!$A$7:$A$611,0))),"")</f>
        <v>216</v>
      </c>
    </row>
    <row r="57" spans="1:15" ht="15" x14ac:dyDescent="0.25">
      <c r="A57" s="5" t="s">
        <v>1324</v>
      </c>
      <c r="B57" s="7" t="s">
        <v>1355</v>
      </c>
      <c r="C57" s="13" t="s">
        <v>76</v>
      </c>
      <c r="D57" s="18" t="s">
        <v>283</v>
      </c>
      <c r="E57" s="99"/>
      <c r="F57" s="35"/>
      <c r="G57" s="99"/>
      <c r="H57" s="35"/>
      <c r="I57" s="33">
        <v>9.4200000000000004E-7</v>
      </c>
      <c r="J57" s="11">
        <v>9.4200000000000004E-7</v>
      </c>
      <c r="K57" s="6" t="s">
        <v>1360</v>
      </c>
      <c r="L57" s="19" t="s">
        <v>1331</v>
      </c>
      <c r="M57" s="7">
        <v>0.20288021299200001</v>
      </c>
      <c r="N57" s="5">
        <v>4.6617696000000002E-4</v>
      </c>
      <c r="O57" s="129">
        <f>IFERROR(IF(OR($C57="",$C57="No CAS"),INDEX('DEQ Pollutant List'!$D$7:$D$611,MATCH($D57,'DEQ Pollutant List'!$B$7:$B$611,0)),INDEX('DEQ Pollutant List'!$D$7:$D$611,MATCH($C57,'DEQ Pollutant List'!$A$7:$A$611,0))),"")</f>
        <v>218</v>
      </c>
    </row>
    <row r="58" spans="1:15" ht="15" x14ac:dyDescent="0.25">
      <c r="A58" s="5" t="s">
        <v>1324</v>
      </c>
      <c r="B58" s="7" t="s">
        <v>1355</v>
      </c>
      <c r="C58" s="13" t="s">
        <v>77</v>
      </c>
      <c r="D58" s="18" t="s">
        <v>1362</v>
      </c>
      <c r="E58" s="99"/>
      <c r="F58" s="35"/>
      <c r="G58" s="99"/>
      <c r="H58" s="35"/>
      <c r="I58" s="33">
        <v>6.9700000000000002E-6</v>
      </c>
      <c r="J58" s="11">
        <v>6.9700000000000002E-6</v>
      </c>
      <c r="K58" s="6" t="s">
        <v>1360</v>
      </c>
      <c r="L58" s="19" t="s">
        <v>1331</v>
      </c>
      <c r="M58" s="7">
        <v>1.50114127872</v>
      </c>
      <c r="N58" s="5">
        <v>3.4493136000000001E-3</v>
      </c>
      <c r="O58" s="129">
        <f>IFERROR(IF(OR($C58="",$C58="No CAS"),INDEX('DEQ Pollutant List'!$D$7:$D$611,MATCH($D58,'DEQ Pollutant List'!$B$7:$B$611,0)),INDEX('DEQ Pollutant List'!$D$7:$D$611,MATCH($C58,'DEQ Pollutant List'!$A$7:$A$611,0))),"")</f>
        <v>333</v>
      </c>
    </row>
    <row r="59" spans="1:15" ht="15" x14ac:dyDescent="0.25">
      <c r="A59" s="5" t="s">
        <v>1324</v>
      </c>
      <c r="B59" s="7" t="s">
        <v>1355</v>
      </c>
      <c r="C59" s="13" t="s">
        <v>78</v>
      </c>
      <c r="D59" s="18" t="s">
        <v>299</v>
      </c>
      <c r="E59" s="99"/>
      <c r="F59" s="35"/>
      <c r="G59" s="99"/>
      <c r="H59" s="35"/>
      <c r="I59" s="33">
        <v>2.3499999999999999E-8</v>
      </c>
      <c r="J59" s="11">
        <v>2.3499999999999999E-8</v>
      </c>
      <c r="K59" s="6" t="s">
        <v>1360</v>
      </c>
      <c r="L59" s="19" t="s">
        <v>1331</v>
      </c>
      <c r="M59" s="7">
        <v>5.0612367359999999E-3</v>
      </c>
      <c r="N59" s="5">
        <v>1.1629679999999998E-5</v>
      </c>
      <c r="O59" s="129">
        <f>IFERROR(IF(OR($C59="",$C59="No CAS"),INDEX('DEQ Pollutant List'!$D$7:$D$611,MATCH($D59,'DEQ Pollutant List'!$B$7:$B$611,0)),INDEX('DEQ Pollutant List'!$D$7:$D$611,MATCH($C59,'DEQ Pollutant List'!$A$7:$A$611,0))),"")</f>
        <v>122</v>
      </c>
    </row>
    <row r="60" spans="1:15" ht="15" x14ac:dyDescent="0.25">
      <c r="A60" s="5" t="s">
        <v>1324</v>
      </c>
      <c r="B60" s="7" t="s">
        <v>1355</v>
      </c>
      <c r="C60" s="13" t="s">
        <v>79</v>
      </c>
      <c r="D60" s="18" t="s">
        <v>346</v>
      </c>
      <c r="E60" s="99"/>
      <c r="F60" s="35"/>
      <c r="G60" s="99"/>
      <c r="H60" s="35"/>
      <c r="I60" s="33">
        <v>2.0999999999999998E-6</v>
      </c>
      <c r="J60" s="11">
        <v>2.0999999999999998E-6</v>
      </c>
      <c r="K60" s="6" t="s">
        <v>1360</v>
      </c>
      <c r="L60" s="19" t="s">
        <v>1331</v>
      </c>
      <c r="M60" s="7">
        <v>0.45228072959999999</v>
      </c>
      <c r="N60" s="5">
        <v>1.039248E-3</v>
      </c>
      <c r="O60" s="129">
        <f>IFERROR(IF(OR($C60="",$C60="No CAS"),INDEX('DEQ Pollutant List'!$D$7:$D$611,MATCH($D60,'DEQ Pollutant List'!$B$7:$B$611,0)),INDEX('DEQ Pollutant List'!$D$7:$D$611,MATCH($C60,'DEQ Pollutant List'!$A$7:$A$611,0))),"")</f>
        <v>215</v>
      </c>
    </row>
    <row r="61" spans="1:15" ht="15" x14ac:dyDescent="0.25">
      <c r="A61" s="5" t="s">
        <v>1324</v>
      </c>
      <c r="B61" s="7" t="s">
        <v>1355</v>
      </c>
      <c r="C61" s="13" t="s">
        <v>80</v>
      </c>
      <c r="D61" s="18" t="s">
        <v>355</v>
      </c>
      <c r="E61" s="99"/>
      <c r="F61" s="35"/>
      <c r="G61" s="99"/>
      <c r="H61" s="35"/>
      <c r="I61" s="33">
        <v>1.14E-7</v>
      </c>
      <c r="J61" s="11">
        <v>1.14E-7</v>
      </c>
      <c r="K61" s="6" t="s">
        <v>1360</v>
      </c>
      <c r="L61" s="19" t="s">
        <v>1331</v>
      </c>
      <c r="M61" s="7">
        <v>2.4552382464000003E-2</v>
      </c>
      <c r="N61" s="5">
        <v>5.6416319999999999E-5</v>
      </c>
      <c r="O61" s="129">
        <f>IFERROR(IF(OR($C61="",$C61="No CAS"),INDEX('DEQ Pollutant List'!$D$7:$D$611,MATCH($D61,'DEQ Pollutant List'!$B$7:$B$611,0)),INDEX('DEQ Pollutant List'!$D$7:$D$611,MATCH($C61,'DEQ Pollutant List'!$A$7:$A$611,0))),"")</f>
        <v>388</v>
      </c>
    </row>
    <row r="62" spans="1:15" ht="15" x14ac:dyDescent="0.25">
      <c r="A62" s="5" t="s">
        <v>1324</v>
      </c>
      <c r="B62" s="7" t="s">
        <v>1355</v>
      </c>
      <c r="C62" s="13" t="s">
        <v>50</v>
      </c>
      <c r="D62" s="18" t="s">
        <v>377</v>
      </c>
      <c r="E62" s="99"/>
      <c r="F62" s="35"/>
      <c r="G62" s="99"/>
      <c r="H62" s="35"/>
      <c r="I62" s="33">
        <v>2.8299999999999999E-4</v>
      </c>
      <c r="J62" s="11">
        <v>2.8299999999999999E-4</v>
      </c>
      <c r="K62" s="6" t="s">
        <v>1360</v>
      </c>
      <c r="L62" s="19" t="s">
        <v>1331</v>
      </c>
      <c r="M62" s="7">
        <v>60.950212608000001</v>
      </c>
      <c r="N62" s="5">
        <v>0.14005103999999999</v>
      </c>
      <c r="O62" s="129">
        <f>IFERROR(IF(OR($C62="",$C62="No CAS"),INDEX('DEQ Pollutant List'!$D$7:$D$611,MATCH($D62,'DEQ Pollutant List'!$B$7:$B$611,0)),INDEX('DEQ Pollutant List'!$D$7:$D$611,MATCH($C62,'DEQ Pollutant List'!$A$7:$A$611,0))),"")</f>
        <v>1</v>
      </c>
    </row>
    <row r="63" spans="1:15" ht="15" x14ac:dyDescent="0.25">
      <c r="A63" s="5" t="s">
        <v>1324</v>
      </c>
      <c r="B63" s="7" t="s">
        <v>1355</v>
      </c>
      <c r="C63" s="13" t="s">
        <v>81</v>
      </c>
      <c r="D63" s="18" t="s">
        <v>380</v>
      </c>
      <c r="E63" s="99"/>
      <c r="F63" s="35"/>
      <c r="G63" s="99"/>
      <c r="H63" s="35"/>
      <c r="I63" s="33">
        <v>5.2899999999999996E-4</v>
      </c>
      <c r="J63" s="11">
        <v>5.2899999999999996E-4</v>
      </c>
      <c r="K63" s="6" t="s">
        <v>1360</v>
      </c>
      <c r="L63" s="19" t="s">
        <v>1331</v>
      </c>
      <c r="M63" s="7">
        <v>113.931669504</v>
      </c>
      <c r="N63" s="5">
        <v>0.26179152</v>
      </c>
      <c r="O63" s="129">
        <f>IFERROR(IF(OR($C63="",$C63="No CAS"),INDEX('DEQ Pollutant List'!$D$7:$D$611,MATCH($D63,'DEQ Pollutant List'!$B$7:$B$611,0)),INDEX('DEQ Pollutant List'!$D$7:$D$611,MATCH($C63,'DEQ Pollutant List'!$A$7:$A$611,0))),"")</f>
        <v>634</v>
      </c>
    </row>
    <row r="64" spans="1:15" ht="15" x14ac:dyDescent="0.25">
      <c r="A64" s="5" t="s">
        <v>1324</v>
      </c>
      <c r="B64" s="7" t="s">
        <v>1355</v>
      </c>
      <c r="C64" s="13" t="s">
        <v>82</v>
      </c>
      <c r="D64" s="18" t="s">
        <v>383</v>
      </c>
      <c r="E64" s="99"/>
      <c r="F64" s="35"/>
      <c r="G64" s="99"/>
      <c r="H64" s="35"/>
      <c r="I64" s="33">
        <v>1.84E-6</v>
      </c>
      <c r="J64" s="11">
        <v>1.84E-6</v>
      </c>
      <c r="K64" s="6" t="s">
        <v>1360</v>
      </c>
      <c r="L64" s="19" t="s">
        <v>1331</v>
      </c>
      <c r="M64" s="7">
        <v>0.39628406784000003</v>
      </c>
      <c r="N64" s="5">
        <v>9.1057919999999997E-4</v>
      </c>
      <c r="O64" s="129">
        <f>IFERROR(IF(OR($C64="",$C64="No CAS"),INDEX('DEQ Pollutant List'!$D$7:$D$611,MATCH($D64,'DEQ Pollutant List'!$B$7:$B$611,0)),INDEX('DEQ Pollutant List'!$D$7:$D$611,MATCH($C64,'DEQ Pollutant List'!$A$7:$A$611,0))),"")</f>
        <v>4</v>
      </c>
    </row>
    <row r="65" spans="1:15" ht="15" x14ac:dyDescent="0.25">
      <c r="A65" s="5" t="s">
        <v>1324</v>
      </c>
      <c r="B65" s="7" t="s">
        <v>1355</v>
      </c>
      <c r="C65" s="13" t="s">
        <v>51</v>
      </c>
      <c r="D65" s="18" t="s">
        <v>384</v>
      </c>
      <c r="E65" s="99"/>
      <c r="F65" s="35"/>
      <c r="G65" s="99"/>
      <c r="H65" s="35"/>
      <c r="I65" s="33">
        <v>2.5999999999999998E-4</v>
      </c>
      <c r="J65" s="11">
        <v>2.5999999999999998E-4</v>
      </c>
      <c r="K65" s="6" t="s">
        <v>1360</v>
      </c>
      <c r="L65" s="19" t="s">
        <v>1331</v>
      </c>
      <c r="M65" s="7">
        <v>55.996661759999995</v>
      </c>
      <c r="N65" s="5">
        <v>0.1286688</v>
      </c>
      <c r="O65" s="129">
        <f>IFERROR(IF(OR($C65="",$C65="No CAS"),INDEX('DEQ Pollutant List'!$D$7:$D$611,MATCH($D65,'DEQ Pollutant List'!$B$7:$B$611,0)),INDEX('DEQ Pollutant List'!$D$7:$D$611,MATCH($C65,'DEQ Pollutant List'!$A$7:$A$611,0))),"")</f>
        <v>5</v>
      </c>
    </row>
    <row r="66" spans="1:15" ht="15" x14ac:dyDescent="0.25">
      <c r="A66" s="5" t="s">
        <v>1324</v>
      </c>
      <c r="B66" s="7" t="s">
        <v>1355</v>
      </c>
      <c r="C66" s="13" t="s">
        <v>46</v>
      </c>
      <c r="D66" s="18" t="s">
        <v>439</v>
      </c>
      <c r="E66" s="99"/>
      <c r="F66" s="35"/>
      <c r="G66" s="99"/>
      <c r="H66" s="35"/>
      <c r="I66" s="33">
        <v>9.7999999999999997E-4</v>
      </c>
      <c r="J66" s="11">
        <v>9.7999999999999997E-4</v>
      </c>
      <c r="K66" s="6" t="s">
        <v>1360</v>
      </c>
      <c r="L66" s="19" t="s">
        <v>1331</v>
      </c>
      <c r="M66" s="7">
        <v>211.06434048</v>
      </c>
      <c r="N66" s="5">
        <v>0.48498239999999998</v>
      </c>
      <c r="O66" s="129">
        <f>IFERROR(IF(OR($C66="",$C66="No CAS"),INDEX('DEQ Pollutant List'!$D$7:$D$611,MATCH($D66,'DEQ Pollutant List'!$B$7:$B$611,0)),INDEX('DEQ Pollutant List'!$D$7:$D$611,MATCH($C66,'DEQ Pollutant List'!$A$7:$A$611,0))),"")</f>
        <v>46</v>
      </c>
    </row>
    <row r="67" spans="1:15" ht="15" x14ac:dyDescent="0.25">
      <c r="A67" s="5" t="s">
        <v>1324</v>
      </c>
      <c r="B67" s="7" t="s">
        <v>1355</v>
      </c>
      <c r="C67" s="13" t="s">
        <v>83</v>
      </c>
      <c r="D67" s="18" t="s">
        <v>1363</v>
      </c>
      <c r="E67" s="99"/>
      <c r="F67" s="35"/>
      <c r="G67" s="99"/>
      <c r="H67" s="35"/>
      <c r="I67" s="33">
        <v>4.6499999999999999E-8</v>
      </c>
      <c r="J67" s="11">
        <v>4.6499999999999999E-8</v>
      </c>
      <c r="K67" s="6" t="s">
        <v>1360</v>
      </c>
      <c r="L67" s="19" t="s">
        <v>1331</v>
      </c>
      <c r="M67" s="7">
        <v>1.0014787584E-2</v>
      </c>
      <c r="N67" s="5">
        <v>2.301192E-5</v>
      </c>
      <c r="O67" s="129">
        <f>IFERROR(IF(OR($C67="",$C67="No CAS"),INDEX('DEQ Pollutant List'!$D$7:$D$611,MATCH($D67,'DEQ Pollutant List'!$B$7:$B$611,0)),INDEX('DEQ Pollutant List'!$D$7:$D$611,MATCH($C67,'DEQ Pollutant List'!$A$7:$A$611,0))),"")</f>
        <v>522</v>
      </c>
    </row>
    <row r="68" spans="1:15" ht="15" x14ac:dyDescent="0.25">
      <c r="A68" s="5" t="s">
        <v>1324</v>
      </c>
      <c r="B68" s="7" t="s">
        <v>1355</v>
      </c>
      <c r="C68" s="13" t="s">
        <v>84</v>
      </c>
      <c r="D68" s="18" t="s">
        <v>1364</v>
      </c>
      <c r="E68" s="99"/>
      <c r="F68" s="35"/>
      <c r="G68" s="99"/>
      <c r="H68" s="35"/>
      <c r="I68" s="33">
        <v>1.13E-5</v>
      </c>
      <c r="J68" s="11">
        <v>1.13E-5</v>
      </c>
      <c r="K68" s="6" t="s">
        <v>1360</v>
      </c>
      <c r="L68" s="19" t="s">
        <v>1331</v>
      </c>
      <c r="M68" s="7">
        <v>2.4337010688</v>
      </c>
      <c r="N68" s="5">
        <v>5.5921440000000003E-3</v>
      </c>
      <c r="O68" s="129">
        <f>IFERROR(IF(OR($C68="",$C68="No CAS"),INDEX('DEQ Pollutant List'!$D$7:$D$611,MATCH($D68,'DEQ Pollutant List'!$B$7:$B$611,0)),INDEX('DEQ Pollutant List'!$D$7:$D$611,MATCH($C68,'DEQ Pollutant List'!$A$7:$A$611,0))),"")</f>
        <v>324</v>
      </c>
    </row>
    <row r="69" spans="1:15" ht="15" x14ac:dyDescent="0.25">
      <c r="A69" s="5" t="s">
        <v>1324</v>
      </c>
      <c r="B69" s="7" t="s">
        <v>1355</v>
      </c>
      <c r="C69" s="13" t="s">
        <v>85</v>
      </c>
      <c r="D69" s="18" t="s">
        <v>493</v>
      </c>
      <c r="E69" s="99"/>
      <c r="F69" s="35"/>
      <c r="G69" s="99"/>
      <c r="H69" s="35"/>
      <c r="I69" s="33">
        <v>2.6800000000000001E-5</v>
      </c>
      <c r="J69" s="11">
        <v>2.6800000000000001E-5</v>
      </c>
      <c r="K69" s="6" t="s">
        <v>1360</v>
      </c>
      <c r="L69" s="19" t="s">
        <v>1331</v>
      </c>
      <c r="M69" s="7">
        <v>5.7719635968000009</v>
      </c>
      <c r="N69" s="5">
        <v>1.3262784E-2</v>
      </c>
      <c r="O69" s="129">
        <f>IFERROR(IF(OR($C69="",$C69="No CAS"),INDEX('DEQ Pollutant List'!$D$7:$D$611,MATCH($D69,'DEQ Pollutant List'!$B$7:$B$611,0)),INDEX('DEQ Pollutant List'!$D$7:$D$611,MATCH($C69,'DEQ Pollutant List'!$A$7:$A$611,0))),"")</f>
        <v>519</v>
      </c>
    </row>
    <row r="70" spans="1:15" ht="15" x14ac:dyDescent="0.25">
      <c r="A70" s="5" t="s">
        <v>1324</v>
      </c>
      <c r="B70" s="7" t="s">
        <v>1355</v>
      </c>
      <c r="C70" s="13" t="s">
        <v>86</v>
      </c>
      <c r="D70" s="18" t="s">
        <v>514</v>
      </c>
      <c r="E70" s="99"/>
      <c r="F70" s="35"/>
      <c r="G70" s="99"/>
      <c r="H70" s="35"/>
      <c r="I70" s="33">
        <v>9.8700000000000004E-6</v>
      </c>
      <c r="J70" s="11">
        <v>9.8700000000000004E-6</v>
      </c>
      <c r="K70" s="6" t="s">
        <v>1360</v>
      </c>
      <c r="L70" s="19" t="s">
        <v>1331</v>
      </c>
      <c r="M70" s="7">
        <v>2.1257194291200001</v>
      </c>
      <c r="N70" s="5">
        <v>4.8844656000000004E-3</v>
      </c>
      <c r="O70" s="129">
        <f>IFERROR(IF(OR($C70="",$C70="No CAS"),INDEX('DEQ Pollutant List'!$D$7:$D$611,MATCH($D70,'DEQ Pollutant List'!$B$7:$B$611,0)),INDEX('DEQ Pollutant List'!$D$7:$D$611,MATCH($C70,'DEQ Pollutant List'!$A$7:$A$611,0))),"")</f>
        <v>91</v>
      </c>
    </row>
    <row r="71" spans="1:15" ht="15" x14ac:dyDescent="0.25">
      <c r="A71" s="5" t="s">
        <v>1324</v>
      </c>
      <c r="B71" s="7" t="s">
        <v>1355</v>
      </c>
      <c r="C71" s="13" t="s">
        <v>87</v>
      </c>
      <c r="D71" s="18" t="s">
        <v>536</v>
      </c>
      <c r="E71" s="99"/>
      <c r="F71" s="35"/>
      <c r="G71" s="99"/>
      <c r="H71" s="35"/>
      <c r="I71" s="33">
        <v>7.9000000000000001E-4</v>
      </c>
      <c r="J71" s="11">
        <v>7.9000000000000001E-4</v>
      </c>
      <c r="K71" s="6" t="s">
        <v>1360</v>
      </c>
      <c r="L71" s="19" t="s">
        <v>1331</v>
      </c>
      <c r="M71" s="7">
        <v>170.14370304000002</v>
      </c>
      <c r="N71" s="5">
        <v>0.3909552</v>
      </c>
      <c r="O71" s="129">
        <f>IFERROR(IF(OR($C71="",$C71="No CAS"),INDEX('DEQ Pollutant List'!$D$7:$D$611,MATCH($D71,'DEQ Pollutant List'!$B$7:$B$611,0)),INDEX('DEQ Pollutant List'!$D$7:$D$611,MATCH($C71,'DEQ Pollutant List'!$A$7:$A$611,0))),"")</f>
        <v>101</v>
      </c>
    </row>
    <row r="72" spans="1:15" ht="15" x14ac:dyDescent="0.25">
      <c r="A72" s="5" t="s">
        <v>1324</v>
      </c>
      <c r="B72" s="7" t="s">
        <v>1355</v>
      </c>
      <c r="C72" s="13" t="s">
        <v>88</v>
      </c>
      <c r="D72" s="18" t="s">
        <v>543</v>
      </c>
      <c r="E72" s="99"/>
      <c r="F72" s="35"/>
      <c r="G72" s="99"/>
      <c r="H72" s="35"/>
      <c r="I72" s="33">
        <v>1.66E-5</v>
      </c>
      <c r="J72" s="11">
        <v>1.66E-5</v>
      </c>
      <c r="K72" s="6" t="s">
        <v>1360</v>
      </c>
      <c r="L72" s="19" t="s">
        <v>1331</v>
      </c>
      <c r="M72" s="7">
        <v>3.5751714816000004</v>
      </c>
      <c r="N72" s="5">
        <v>8.2150079999999993E-3</v>
      </c>
      <c r="O72" s="129">
        <f>IFERROR(IF(OR($C72="",$C72="No CAS"),INDEX('DEQ Pollutant List'!$D$7:$D$611,MATCH($D72,'DEQ Pollutant List'!$B$7:$B$611,0)),INDEX('DEQ Pollutant List'!$D$7:$D$611,MATCH($C72,'DEQ Pollutant List'!$A$7:$A$611,0))),"")</f>
        <v>108</v>
      </c>
    </row>
    <row r="73" spans="1:15" ht="15" x14ac:dyDescent="0.25">
      <c r="A73" s="5" t="s">
        <v>1324</v>
      </c>
      <c r="B73" s="7" t="s">
        <v>1355</v>
      </c>
      <c r="C73" s="13" t="s">
        <v>89</v>
      </c>
      <c r="D73" s="18" t="s">
        <v>550</v>
      </c>
      <c r="E73" s="99"/>
      <c r="F73" s="35"/>
      <c r="G73" s="99"/>
      <c r="H73" s="35"/>
      <c r="I73" s="33">
        <v>2.0100000000000001E-5</v>
      </c>
      <c r="J73" s="11">
        <v>2.0100000000000001E-5</v>
      </c>
      <c r="K73" s="6" t="s">
        <v>1360</v>
      </c>
      <c r="L73" s="19" t="s">
        <v>1331</v>
      </c>
      <c r="M73" s="7">
        <v>4.3289726976000003</v>
      </c>
      <c r="N73" s="5">
        <v>9.9470879999999998E-3</v>
      </c>
      <c r="O73" s="129">
        <f>IFERROR(IF(OR($C73="",$C73="No CAS"),INDEX('DEQ Pollutant List'!$D$7:$D$611,MATCH($D73,'DEQ Pollutant List'!$B$7:$B$611,0)),INDEX('DEQ Pollutant List'!$D$7:$D$611,MATCH($C73,'DEQ Pollutant List'!$A$7:$A$611,0))),"")</f>
        <v>118</v>
      </c>
    </row>
    <row r="74" spans="1:15" ht="15" x14ac:dyDescent="0.25">
      <c r="A74" s="5" t="s">
        <v>1324</v>
      </c>
      <c r="B74" s="7" t="s">
        <v>1355</v>
      </c>
      <c r="C74" s="13" t="s">
        <v>90</v>
      </c>
      <c r="D74" s="18" t="s">
        <v>1365</v>
      </c>
      <c r="E74" s="99"/>
      <c r="F74" s="35"/>
      <c r="G74" s="99"/>
      <c r="H74" s="35"/>
      <c r="I74" s="33">
        <v>4.35E-5</v>
      </c>
      <c r="J74" s="11">
        <v>4.35E-5</v>
      </c>
      <c r="K74" s="6" t="s">
        <v>1360</v>
      </c>
      <c r="L74" s="19" t="s">
        <v>1331</v>
      </c>
      <c r="M74" s="7">
        <v>9.368672256</v>
      </c>
      <c r="N74" s="5">
        <v>2.1527279999999999E-2</v>
      </c>
      <c r="O74" s="129">
        <f>IFERROR(IF(OR($C74="",$C74="No CAS"),INDEX('DEQ Pollutant List'!$D$7:$D$611,MATCH($D74,'DEQ Pollutant List'!$B$7:$B$611,0)),INDEX('DEQ Pollutant List'!$D$7:$D$611,MATCH($C74,'DEQ Pollutant List'!$A$7:$A$611,0))),"")</f>
        <v>325</v>
      </c>
    </row>
    <row r="75" spans="1:15" ht="15" x14ac:dyDescent="0.25">
      <c r="A75" s="5" t="s">
        <v>1324</v>
      </c>
      <c r="B75" s="7" t="s">
        <v>1355</v>
      </c>
      <c r="C75" s="13" t="s">
        <v>91</v>
      </c>
      <c r="D75" s="18" t="s">
        <v>574</v>
      </c>
      <c r="E75" s="99"/>
      <c r="F75" s="35"/>
      <c r="G75" s="99"/>
      <c r="H75" s="35"/>
      <c r="I75" s="33">
        <v>4.4799999999999998E-5</v>
      </c>
      <c r="J75" s="11">
        <v>4.4799999999999998E-5</v>
      </c>
      <c r="K75" s="6" t="s">
        <v>1360</v>
      </c>
      <c r="L75" s="19" t="s">
        <v>1331</v>
      </c>
      <c r="M75" s="7">
        <v>9.6486555648000003</v>
      </c>
      <c r="N75" s="5">
        <v>2.2170624E-2</v>
      </c>
      <c r="O75" s="129">
        <f>IFERROR(IF(OR($C75="",$C75="No CAS"),INDEX('DEQ Pollutant List'!$D$7:$D$611,MATCH($D75,'DEQ Pollutant List'!$B$7:$B$611,0)),INDEX('DEQ Pollutant List'!$D$7:$D$611,MATCH($C75,'DEQ Pollutant List'!$A$7:$A$611,0))),"")</f>
        <v>156</v>
      </c>
    </row>
    <row r="76" spans="1:15" ht="15" x14ac:dyDescent="0.25">
      <c r="A76" s="5" t="s">
        <v>1324</v>
      </c>
      <c r="B76" s="7" t="s">
        <v>1355</v>
      </c>
      <c r="C76" s="13" t="s">
        <v>92</v>
      </c>
      <c r="D76" s="18" t="s">
        <v>1366</v>
      </c>
      <c r="E76" s="99"/>
      <c r="F76" s="35"/>
      <c r="G76" s="99"/>
      <c r="H76" s="35"/>
      <c r="I76" s="33">
        <v>2.05E-5</v>
      </c>
      <c r="J76" s="11">
        <v>2.05E-5</v>
      </c>
      <c r="K76" s="6" t="s">
        <v>1360</v>
      </c>
      <c r="L76" s="19" t="s">
        <v>1331</v>
      </c>
      <c r="M76" s="7">
        <v>4.4151214080000001</v>
      </c>
      <c r="N76" s="5">
        <v>1.0145039999999999E-2</v>
      </c>
      <c r="O76" s="129">
        <f>IFERROR(IF(OR($C76="",$C76="No CAS"),INDEX('DEQ Pollutant List'!$D$7:$D$611,MATCH($D76,'DEQ Pollutant List'!$B$7:$B$611,0)),INDEX('DEQ Pollutant List'!$D$7:$D$611,MATCH($C76,'DEQ Pollutant List'!$A$7:$A$611,0))),"")</f>
        <v>161</v>
      </c>
    </row>
    <row r="77" spans="1:15" ht="15" x14ac:dyDescent="0.25">
      <c r="A77" s="5" t="s">
        <v>1324</v>
      </c>
      <c r="B77" s="7" t="s">
        <v>1355</v>
      </c>
      <c r="C77" s="13" t="s">
        <v>93</v>
      </c>
      <c r="D77" s="18" t="s">
        <v>626</v>
      </c>
      <c r="E77" s="99"/>
      <c r="F77" s="35"/>
      <c r="G77" s="99"/>
      <c r="H77" s="35"/>
      <c r="I77" s="33">
        <v>3.3300000000000003E-5</v>
      </c>
      <c r="J77" s="11">
        <v>3.3300000000000003E-5</v>
      </c>
      <c r="K77" s="6" t="s">
        <v>1360</v>
      </c>
      <c r="L77" s="19" t="s">
        <v>1331</v>
      </c>
      <c r="M77" s="7">
        <v>7.1718801408000008</v>
      </c>
      <c r="N77" s="5">
        <v>1.6479504000000002E-2</v>
      </c>
      <c r="O77" s="129">
        <f>IFERROR(IF(OR($C77="",$C77="No CAS"),INDEX('DEQ Pollutant List'!$D$7:$D$611,MATCH($D77,'DEQ Pollutant List'!$B$7:$B$611,0)),INDEX('DEQ Pollutant List'!$D$7:$D$611,MATCH($C77,'DEQ Pollutant List'!$A$7:$A$611,0))),"")</f>
        <v>520</v>
      </c>
    </row>
    <row r="78" spans="1:15" ht="15" x14ac:dyDescent="0.25">
      <c r="A78" s="5" t="s">
        <v>1324</v>
      </c>
      <c r="B78" s="7" t="s">
        <v>1355</v>
      </c>
      <c r="C78" s="13" t="s">
        <v>94</v>
      </c>
      <c r="D78" s="18" t="s">
        <v>1367</v>
      </c>
      <c r="E78" s="99"/>
      <c r="F78" s="35"/>
      <c r="G78" s="99"/>
      <c r="H78" s="35"/>
      <c r="I78" s="33">
        <v>3.9800000000000002E-4</v>
      </c>
      <c r="J78" s="11">
        <v>3.9800000000000002E-4</v>
      </c>
      <c r="K78" s="6" t="s">
        <v>1360</v>
      </c>
      <c r="L78" s="19" t="s">
        <v>1331</v>
      </c>
      <c r="M78" s="7">
        <v>85.717966848000017</v>
      </c>
      <c r="N78" s="5">
        <v>0.19696224000000001</v>
      </c>
      <c r="O78" s="129">
        <f>IFERROR(IF(OR($C78="",$C78="No CAS"),INDEX('DEQ Pollutant List'!$D$7:$D$611,MATCH($D78,'DEQ Pollutant List'!$B$7:$B$611,0)),INDEX('DEQ Pollutant List'!$D$7:$D$611,MATCH($C78,'DEQ Pollutant List'!$A$7:$A$611,0))),"")</f>
        <v>328</v>
      </c>
    </row>
    <row r="79" spans="1:15" ht="15" x14ac:dyDescent="0.25">
      <c r="A79" s="5" t="s">
        <v>1324</v>
      </c>
      <c r="B79" s="7" t="s">
        <v>1355</v>
      </c>
      <c r="C79" s="13" t="s">
        <v>95</v>
      </c>
      <c r="D79" s="18" t="s">
        <v>659</v>
      </c>
      <c r="E79" s="99"/>
      <c r="F79" s="35"/>
      <c r="G79" s="99"/>
      <c r="H79" s="35"/>
      <c r="I79" s="33">
        <v>4.3600000000000003E-5</v>
      </c>
      <c r="J79" s="11">
        <v>4.3600000000000003E-5</v>
      </c>
      <c r="K79" s="6" t="s">
        <v>1360</v>
      </c>
      <c r="L79" s="19" t="s">
        <v>1331</v>
      </c>
      <c r="M79" s="7">
        <v>9.3902094336000008</v>
      </c>
      <c r="N79" s="5">
        <v>2.1576768E-2</v>
      </c>
      <c r="O79" s="129">
        <f>IFERROR(IF(OR($C79="",$C79="No CAS"),INDEX('DEQ Pollutant List'!$D$7:$D$611,MATCH($D79,'DEQ Pollutant List'!$B$7:$B$611,0)),INDEX('DEQ Pollutant List'!$D$7:$D$611,MATCH($C79,'DEQ Pollutant List'!$A$7:$A$611,0))),"")</f>
        <v>523</v>
      </c>
    </row>
    <row r="80" spans="1:15" ht="15" x14ac:dyDescent="0.25">
      <c r="A80" s="5" t="s">
        <v>1324</v>
      </c>
      <c r="B80" s="7" t="s">
        <v>1355</v>
      </c>
      <c r="C80" s="13">
        <v>518</v>
      </c>
      <c r="D80" s="18" t="s">
        <v>1079</v>
      </c>
      <c r="E80" s="99"/>
      <c r="F80" s="35"/>
      <c r="G80" s="99"/>
      <c r="H80" s="35"/>
      <c r="I80" s="33">
        <v>1.1000000000000001E-7</v>
      </c>
      <c r="J80" s="11">
        <v>1.1000000000000001E-7</v>
      </c>
      <c r="K80" s="6" t="s">
        <v>1360</v>
      </c>
      <c r="L80" s="19" t="s">
        <v>1331</v>
      </c>
      <c r="M80" s="7">
        <v>2.3690895360000002E-2</v>
      </c>
      <c r="N80" s="5">
        <v>5.44368E-5</v>
      </c>
      <c r="O80" s="129">
        <f>IFERROR(IF(OR($C80="",$C80="No CAS"),INDEX('DEQ Pollutant List'!$D$7:$D$611,MATCH($D80,'DEQ Pollutant List'!$B$7:$B$611,0)),INDEX('DEQ Pollutant List'!$D$7:$D$611,MATCH($C80,'DEQ Pollutant List'!$A$7:$A$611,0))),"")</f>
        <v>518</v>
      </c>
    </row>
    <row r="81" spans="1:15" ht="15" x14ac:dyDescent="0.25">
      <c r="A81" s="5" t="s">
        <v>1324</v>
      </c>
      <c r="B81" s="7" t="s">
        <v>1355</v>
      </c>
      <c r="C81" s="13" t="s">
        <v>60</v>
      </c>
      <c r="D81" s="18" t="s">
        <v>699</v>
      </c>
      <c r="E81" s="99"/>
      <c r="F81" s="35"/>
      <c r="G81" s="99"/>
      <c r="H81" s="35"/>
      <c r="I81" s="33">
        <v>1.22E-5</v>
      </c>
      <c r="J81" s="11">
        <v>1.22E-5</v>
      </c>
      <c r="K81" s="6" t="s">
        <v>1360</v>
      </c>
      <c r="L81" s="19" t="s">
        <v>1331</v>
      </c>
      <c r="M81" s="7">
        <v>2.6275356672000001</v>
      </c>
      <c r="N81" s="5">
        <v>6.0375359999999996E-3</v>
      </c>
      <c r="O81" s="129">
        <f>IFERROR(IF(OR($C81="",$C81="No CAS"),INDEX('DEQ Pollutant List'!$D$7:$D$611,MATCH($D81,'DEQ Pollutant List'!$B$7:$B$611,0)),INDEX('DEQ Pollutant List'!$D$7:$D$611,MATCH($C81,'DEQ Pollutant List'!$A$7:$A$611,0))),"")</f>
        <v>229</v>
      </c>
    </row>
    <row r="82" spans="1:15" ht="15" x14ac:dyDescent="0.25">
      <c r="A82" s="5" t="s">
        <v>1324</v>
      </c>
      <c r="B82" s="7" t="s">
        <v>1355</v>
      </c>
      <c r="C82" s="13" t="s">
        <v>96</v>
      </c>
      <c r="D82" s="18" t="s">
        <v>1368</v>
      </c>
      <c r="E82" s="99"/>
      <c r="F82" s="35"/>
      <c r="G82" s="99"/>
      <c r="H82" s="35"/>
      <c r="I82" s="33">
        <v>2.9200000000000002E-5</v>
      </c>
      <c r="J82" s="11">
        <v>2.9200000000000002E-5</v>
      </c>
      <c r="K82" s="6" t="s">
        <v>1360</v>
      </c>
      <c r="L82" s="19" t="s">
        <v>1331</v>
      </c>
      <c r="M82" s="7">
        <v>6.2888558592000008</v>
      </c>
      <c r="N82" s="5">
        <v>1.4450496E-2</v>
      </c>
      <c r="O82" s="129">
        <f>IFERROR(IF(OR($C82="",$C82="No CAS"),INDEX('DEQ Pollutant List'!$D$7:$D$611,MATCH($D82,'DEQ Pollutant List'!$B$7:$B$611,0)),INDEX('DEQ Pollutant List'!$D$7:$D$611,MATCH($C82,'DEQ Pollutant List'!$A$7:$A$611,0))),"")</f>
        <v>233</v>
      </c>
    </row>
    <row r="83" spans="1:15" ht="15" x14ac:dyDescent="0.25">
      <c r="A83" s="5" t="s">
        <v>1324</v>
      </c>
      <c r="B83" s="7" t="s">
        <v>1355</v>
      </c>
      <c r="C83" s="13" t="s">
        <v>47</v>
      </c>
      <c r="D83" s="18" t="s">
        <v>735</v>
      </c>
      <c r="E83" s="99"/>
      <c r="F83" s="35"/>
      <c r="G83" s="99"/>
      <c r="H83" s="35"/>
      <c r="I83" s="33">
        <v>1.0499999999999999E-3</v>
      </c>
      <c r="J83" s="11">
        <v>1.0499999999999999E-3</v>
      </c>
      <c r="K83" s="6" t="s">
        <v>1360</v>
      </c>
      <c r="L83" s="19" t="s">
        <v>1331</v>
      </c>
      <c r="M83" s="7">
        <v>226.14036479999999</v>
      </c>
      <c r="N83" s="5">
        <v>0.51962399999999997</v>
      </c>
      <c r="O83" s="129">
        <f>IFERROR(IF(OR($C83="",$C83="No CAS"),INDEX('DEQ Pollutant List'!$D$7:$D$611,MATCH($D83,'DEQ Pollutant List'!$B$7:$B$611,0)),INDEX('DEQ Pollutant List'!$D$7:$D$611,MATCH($C83,'DEQ Pollutant List'!$A$7:$A$611,0))),"")</f>
        <v>250</v>
      </c>
    </row>
    <row r="84" spans="1:15" ht="15" x14ac:dyDescent="0.25">
      <c r="A84" s="5" t="s">
        <v>1324</v>
      </c>
      <c r="B84" s="7" t="s">
        <v>1355</v>
      </c>
      <c r="C84" s="13" t="s">
        <v>61</v>
      </c>
      <c r="D84" s="18" t="s">
        <v>772</v>
      </c>
      <c r="E84" s="99"/>
      <c r="F84" s="35"/>
      <c r="G84" s="99"/>
      <c r="H84" s="35"/>
      <c r="I84" s="33">
        <v>2.8800000000000001E-4</v>
      </c>
      <c r="J84" s="11">
        <v>2.8800000000000001E-4</v>
      </c>
      <c r="K84" s="6" t="s">
        <v>1360</v>
      </c>
      <c r="L84" s="19" t="s">
        <v>1331</v>
      </c>
      <c r="M84" s="7">
        <v>62.027071488000004</v>
      </c>
      <c r="N84" s="5">
        <v>0.14252544</v>
      </c>
      <c r="O84" s="129">
        <f>IFERROR(IF(OR($C84="",$C84="No CAS"),INDEX('DEQ Pollutant List'!$D$7:$D$611,MATCH($D84,'DEQ Pollutant List'!$B$7:$B$611,0)),INDEX('DEQ Pollutant List'!$D$7:$D$611,MATCH($C84,'DEQ Pollutant List'!$A$7:$A$611,0))),"")</f>
        <v>289</v>
      </c>
    </row>
    <row r="85" spans="1:15" ht="15" x14ac:dyDescent="0.25">
      <c r="A85" s="5" t="s">
        <v>1324</v>
      </c>
      <c r="B85" s="7" t="s">
        <v>1355</v>
      </c>
      <c r="C85" s="13" t="s">
        <v>97</v>
      </c>
      <c r="D85" s="18" t="s">
        <v>777</v>
      </c>
      <c r="E85" s="99"/>
      <c r="F85" s="35"/>
      <c r="G85" s="99"/>
      <c r="H85" s="35"/>
      <c r="I85" s="33">
        <v>2.1999999999999999E-2</v>
      </c>
      <c r="J85" s="11">
        <v>2.1999999999999999E-2</v>
      </c>
      <c r="K85" s="6" t="s">
        <v>1360</v>
      </c>
      <c r="L85" s="19" t="s">
        <v>1332</v>
      </c>
      <c r="M85" s="7">
        <v>4738.1790719999999</v>
      </c>
      <c r="N85" s="5">
        <v>10.887359999999999</v>
      </c>
      <c r="O85" s="129">
        <f>IFERROR(IF(OR($C85="",$C85="No CAS"),INDEX('DEQ Pollutant List'!$D$7:$D$611,MATCH($D85,'DEQ Pollutant List'!$B$7:$B$611,0)),INDEX('DEQ Pollutant List'!$D$7:$D$611,MATCH($C85,'DEQ Pollutant List'!$A$7:$A$611,0))),"")</f>
        <v>292</v>
      </c>
    </row>
    <row r="86" spans="1:15" ht="15" x14ac:dyDescent="0.25">
      <c r="A86" s="5" t="s">
        <v>1324</v>
      </c>
      <c r="B86" s="7" t="s">
        <v>1355</v>
      </c>
      <c r="C86" s="13" t="s">
        <v>98</v>
      </c>
      <c r="D86" s="18" t="s">
        <v>780</v>
      </c>
      <c r="E86" s="99"/>
      <c r="F86" s="35"/>
      <c r="G86" s="99"/>
      <c r="H86" s="35"/>
      <c r="I86" s="33">
        <v>9.0500000000000004E-5</v>
      </c>
      <c r="J86" s="11">
        <v>9.0500000000000004E-5</v>
      </c>
      <c r="K86" s="6" t="s">
        <v>1360</v>
      </c>
      <c r="L86" s="19" t="s">
        <v>1331</v>
      </c>
      <c r="M86" s="7">
        <v>19.491145728000003</v>
      </c>
      <c r="N86" s="5">
        <v>4.4786640000000003E-2</v>
      </c>
      <c r="O86" s="129">
        <f>IFERROR(IF(OR($C86="",$C86="No CAS"),INDEX('DEQ Pollutant List'!$D$7:$D$611,MATCH($D86,'DEQ Pollutant List'!$B$7:$B$611,0)),INDEX('DEQ Pollutant List'!$D$7:$D$611,MATCH($C86,'DEQ Pollutant List'!$A$7:$A$611,0))),"")</f>
        <v>240</v>
      </c>
    </row>
    <row r="87" spans="1:15" ht="15" x14ac:dyDescent="0.25">
      <c r="A87" s="5" t="s">
        <v>1324</v>
      </c>
      <c r="B87" s="7" t="s">
        <v>1355</v>
      </c>
      <c r="C87" s="13" t="s">
        <v>99</v>
      </c>
      <c r="D87" s="18" t="s">
        <v>794</v>
      </c>
      <c r="E87" s="99"/>
      <c r="F87" s="35"/>
      <c r="G87" s="99"/>
      <c r="H87" s="35"/>
      <c r="I87" s="33">
        <v>4.5199999999999997E-3</v>
      </c>
      <c r="J87" s="11">
        <v>4.5199999999999997E-3</v>
      </c>
      <c r="K87" s="6" t="s">
        <v>1360</v>
      </c>
      <c r="L87" s="19" t="s">
        <v>1331</v>
      </c>
      <c r="M87" s="7">
        <v>973.48042752000003</v>
      </c>
      <c r="N87" s="5">
        <v>2.2368576</v>
      </c>
      <c r="O87" s="129">
        <f>IFERROR(IF(OR($C87="",$C87="No CAS"),INDEX('DEQ Pollutant List'!$D$7:$D$611,MATCH($D87,'DEQ Pollutant List'!$B$7:$B$611,0)),INDEX('DEQ Pollutant List'!$D$7:$D$611,MATCH($C87,'DEQ Pollutant List'!$A$7:$A$611,0))),"")</f>
        <v>302</v>
      </c>
    </row>
    <row r="88" spans="1:15" ht="15" x14ac:dyDescent="0.25">
      <c r="A88" s="5" t="s">
        <v>1324</v>
      </c>
      <c r="B88" s="7" t="s">
        <v>1355</v>
      </c>
      <c r="C88" s="13" t="s">
        <v>100</v>
      </c>
      <c r="D88" s="18" t="s">
        <v>1369</v>
      </c>
      <c r="E88" s="99"/>
      <c r="F88" s="35"/>
      <c r="G88" s="99"/>
      <c r="H88" s="35"/>
      <c r="I88" s="33">
        <v>1.77E-5</v>
      </c>
      <c r="J88" s="11">
        <v>1.77E-5</v>
      </c>
      <c r="K88" s="6" t="s">
        <v>1360</v>
      </c>
      <c r="L88" s="19" t="s">
        <v>1331</v>
      </c>
      <c r="M88" s="7">
        <v>3.8120804352000004</v>
      </c>
      <c r="N88" s="5">
        <v>8.7593759999999993E-3</v>
      </c>
      <c r="O88" s="129">
        <f>IFERROR(IF(OR($C88="",$C88="No CAS"),INDEX('DEQ Pollutant List'!$D$7:$D$611,MATCH($D88,'DEQ Pollutant List'!$B$7:$B$611,0)),INDEX('DEQ Pollutant List'!$D$7:$D$611,MATCH($C88,'DEQ Pollutant List'!$A$7:$A$611,0))),"")</f>
        <v>157</v>
      </c>
    </row>
    <row r="89" spans="1:15" ht="15" x14ac:dyDescent="0.25">
      <c r="A89" s="5" t="s">
        <v>1324</v>
      </c>
      <c r="B89" s="7" t="s">
        <v>1355</v>
      </c>
      <c r="C89" s="13" t="s">
        <v>101</v>
      </c>
      <c r="D89" s="18" t="s">
        <v>811</v>
      </c>
      <c r="E89" s="99"/>
      <c r="F89" s="35"/>
      <c r="G89" s="99"/>
      <c r="H89" s="35"/>
      <c r="I89" s="33">
        <v>7.3200000000000001E-4</v>
      </c>
      <c r="J89" s="11">
        <v>7.3200000000000001E-4</v>
      </c>
      <c r="K89" s="6" t="s">
        <v>1360</v>
      </c>
      <c r="L89" s="19" t="s">
        <v>1331</v>
      </c>
      <c r="M89" s="7">
        <v>157.65214003200001</v>
      </c>
      <c r="N89" s="5">
        <v>0.36225215999999999</v>
      </c>
      <c r="O89" s="129">
        <f>IFERROR(IF(OR($C89="",$C89="No CAS"),INDEX('DEQ Pollutant List'!$D$7:$D$611,MATCH($D89,'DEQ Pollutant List'!$B$7:$B$611,0)),INDEX('DEQ Pollutant List'!$D$7:$D$611,MATCH($C89,'DEQ Pollutant List'!$A$7:$A$611,0))),"")</f>
        <v>321</v>
      </c>
    </row>
    <row r="90" spans="1:15" ht="15" x14ac:dyDescent="0.25">
      <c r="A90" s="5" t="s">
        <v>1324</v>
      </c>
      <c r="B90" s="7" t="s">
        <v>1355</v>
      </c>
      <c r="C90" s="13" t="s">
        <v>102</v>
      </c>
      <c r="D90" s="18" t="s">
        <v>1370</v>
      </c>
      <c r="E90" s="99"/>
      <c r="F90" s="35"/>
      <c r="G90" s="99"/>
      <c r="H90" s="35"/>
      <c r="I90" s="33">
        <v>4.4499999999999997E-4</v>
      </c>
      <c r="J90" s="11">
        <v>4.4499999999999997E-4</v>
      </c>
      <c r="K90" s="6" t="s">
        <v>1360</v>
      </c>
      <c r="L90" s="19" t="s">
        <v>1331</v>
      </c>
      <c r="M90" s="7">
        <v>95.840440319999999</v>
      </c>
      <c r="N90" s="5">
        <v>0.22022159999999999</v>
      </c>
      <c r="O90" s="129">
        <f>IFERROR(IF(OR($C90="",$C90="No CAS"),INDEX('DEQ Pollutant List'!$D$7:$D$611,MATCH($D90,'DEQ Pollutant List'!$B$7:$B$611,0)),INDEX('DEQ Pollutant List'!$D$7:$D$611,MATCH($C90,'DEQ Pollutant List'!$A$7:$A$611,0))),"")</f>
        <v>337</v>
      </c>
    </row>
    <row r="91" spans="1:15" ht="15" x14ac:dyDescent="0.25">
      <c r="A91" s="5" t="s">
        <v>1324</v>
      </c>
      <c r="B91" s="7" t="s">
        <v>1355</v>
      </c>
      <c r="C91" s="13" t="s">
        <v>103</v>
      </c>
      <c r="D91" s="18" t="s">
        <v>1371</v>
      </c>
      <c r="E91" s="99"/>
      <c r="F91" s="35"/>
      <c r="G91" s="99"/>
      <c r="H91" s="35"/>
      <c r="I91" s="33">
        <v>2.7900000000000001E-4</v>
      </c>
      <c r="J91" s="11">
        <v>2.7900000000000001E-4</v>
      </c>
      <c r="K91" s="6" t="s">
        <v>1360</v>
      </c>
      <c r="L91" s="19" t="s">
        <v>1331</v>
      </c>
      <c r="M91" s="7">
        <v>60.088725504000003</v>
      </c>
      <c r="N91" s="5">
        <v>0.13807152</v>
      </c>
      <c r="O91" s="129">
        <f>IFERROR(IF(OR($C91="",$C91="No CAS"),INDEX('DEQ Pollutant List'!$D$7:$D$611,MATCH($D91,'DEQ Pollutant List'!$B$7:$B$611,0)),INDEX('DEQ Pollutant List'!$D$7:$D$611,MATCH($C91,'DEQ Pollutant List'!$A$7:$A$611,0))),"")</f>
        <v>112</v>
      </c>
    </row>
    <row r="92" spans="1:15" ht="15" x14ac:dyDescent="0.25">
      <c r="A92" s="5" t="s">
        <v>1324</v>
      </c>
      <c r="B92" s="7" t="s">
        <v>1355</v>
      </c>
      <c r="C92" s="13" t="s">
        <v>104</v>
      </c>
      <c r="D92" s="18" t="s">
        <v>1037</v>
      </c>
      <c r="E92" s="99"/>
      <c r="F92" s="35"/>
      <c r="G92" s="99"/>
      <c r="H92" s="35"/>
      <c r="I92" s="33">
        <v>2.1400000000000001E-7</v>
      </c>
      <c r="J92" s="11">
        <v>2.1400000000000001E-7</v>
      </c>
      <c r="K92" s="6" t="s">
        <v>1360</v>
      </c>
      <c r="L92" s="19" t="s">
        <v>1331</v>
      </c>
      <c r="M92" s="7">
        <v>4.6089560064000008E-2</v>
      </c>
      <c r="N92" s="5">
        <v>1.0590432E-4</v>
      </c>
      <c r="O92" s="129">
        <f>IFERROR(IF(OR($C92="",$C92="No CAS"),INDEX('DEQ Pollutant List'!$D$7:$D$611,MATCH($D92,'DEQ Pollutant List'!$B$7:$B$611,0)),INDEX('DEQ Pollutant List'!$D$7:$D$611,MATCH($C92,'DEQ Pollutant List'!$A$7:$A$611,0))),"")</f>
        <v>124</v>
      </c>
    </row>
    <row r="93" spans="1:15" ht="15" x14ac:dyDescent="0.25">
      <c r="A93" s="5" t="s">
        <v>1324</v>
      </c>
      <c r="B93" s="7" t="s">
        <v>1355</v>
      </c>
      <c r="C93" s="13" t="s">
        <v>105</v>
      </c>
      <c r="D93" s="18" t="s">
        <v>1057</v>
      </c>
      <c r="E93" s="99"/>
      <c r="F93" s="35"/>
      <c r="G93" s="99"/>
      <c r="H93" s="35"/>
      <c r="I93" s="33">
        <v>1.6000000000000001E-4</v>
      </c>
      <c r="J93" s="11">
        <v>1.6000000000000001E-4</v>
      </c>
      <c r="K93" s="6" t="s">
        <v>1360</v>
      </c>
      <c r="L93" s="19" t="s">
        <v>1331</v>
      </c>
      <c r="M93" s="7">
        <v>34.459484160000002</v>
      </c>
      <c r="N93" s="5">
        <v>7.918080000000001E-2</v>
      </c>
      <c r="O93" s="129">
        <f>IFERROR(IF(OR($C93="",$C93="No CAS"),INDEX('DEQ Pollutant List'!$D$7:$D$611,MATCH($D93,'DEQ Pollutant List'!$B$7:$B$611,0)),INDEX('DEQ Pollutant List'!$D$7:$D$611,MATCH($C93,'DEQ Pollutant List'!$A$7:$A$611,0))),"")</f>
        <v>497</v>
      </c>
    </row>
    <row r="94" spans="1:15" ht="15" x14ac:dyDescent="0.25">
      <c r="A94" s="5" t="s">
        <v>1324</v>
      </c>
      <c r="B94" s="7" t="s">
        <v>1355</v>
      </c>
      <c r="C94" s="13" t="s">
        <v>152</v>
      </c>
      <c r="D94" s="18" t="s">
        <v>1085</v>
      </c>
      <c r="E94" s="99"/>
      <c r="F94" s="35"/>
      <c r="G94" s="99"/>
      <c r="H94" s="35"/>
      <c r="I94" s="33">
        <v>7.8549999999999999E-9</v>
      </c>
      <c r="J94" s="11">
        <v>7.8549999999999999E-9</v>
      </c>
      <c r="K94" s="6" t="s">
        <v>1360</v>
      </c>
      <c r="L94" s="19" t="s">
        <v>1331</v>
      </c>
      <c r="M94" s="7">
        <v>1.69174530048E-3</v>
      </c>
      <c r="N94" s="5">
        <v>3.8872823999999997E-6</v>
      </c>
      <c r="O94" s="129">
        <f>IFERROR(IF(OR($C94="",$C94="No CAS"),INDEX('DEQ Pollutant List'!$D$7:$D$611,MATCH($D94,'DEQ Pollutant List'!$B$7:$B$611,0)),INDEX('DEQ Pollutant List'!$D$7:$D$611,MATCH($C94,'DEQ Pollutant List'!$A$7:$A$611,0))),"")</f>
        <v>456</v>
      </c>
    </row>
    <row r="95" spans="1:15" ht="15" x14ac:dyDescent="0.25">
      <c r="A95" s="5" t="s">
        <v>1324</v>
      </c>
      <c r="B95" s="7" t="s">
        <v>1355</v>
      </c>
      <c r="C95" s="13" t="s">
        <v>106</v>
      </c>
      <c r="D95" s="18" t="s">
        <v>1102</v>
      </c>
      <c r="E95" s="99"/>
      <c r="F95" s="35"/>
      <c r="G95" s="99"/>
      <c r="H95" s="35"/>
      <c r="I95" s="33">
        <v>3.1100000000000002E-4</v>
      </c>
      <c r="J95" s="11">
        <v>3.1100000000000002E-4</v>
      </c>
      <c r="K95" s="6" t="s">
        <v>1360</v>
      </c>
      <c r="L95" s="19" t="s">
        <v>1331</v>
      </c>
      <c r="M95" s="7">
        <v>66.98062233600001</v>
      </c>
      <c r="N95" s="5">
        <v>0.15390768000000002</v>
      </c>
      <c r="O95" s="129">
        <f>IFERROR(IF(OR($C95="",$C95="No CAS"),INDEX('DEQ Pollutant List'!$D$7:$D$611,MATCH($D95,'DEQ Pollutant List'!$B$7:$B$611,0)),INDEX('DEQ Pollutant List'!$D$7:$D$611,MATCH($C95,'DEQ Pollutant List'!$A$7:$A$611,0))),"")</f>
        <v>559</v>
      </c>
    </row>
    <row r="96" spans="1:15" ht="15" x14ac:dyDescent="0.25">
      <c r="A96" s="5" t="s">
        <v>1324</v>
      </c>
      <c r="B96" s="7" t="s">
        <v>1355</v>
      </c>
      <c r="C96" s="13" t="s">
        <v>107</v>
      </c>
      <c r="D96" s="18" t="s">
        <v>1149</v>
      </c>
      <c r="E96" s="99"/>
      <c r="F96" s="35"/>
      <c r="G96" s="99"/>
      <c r="H96" s="35"/>
      <c r="I96" s="33">
        <v>4.6900000000000002E-4</v>
      </c>
      <c r="J96" s="11">
        <v>4.6900000000000002E-4</v>
      </c>
      <c r="K96" s="6" t="s">
        <v>1360</v>
      </c>
      <c r="L96" s="19" t="s">
        <v>1331</v>
      </c>
      <c r="M96" s="7">
        <v>101.009362944</v>
      </c>
      <c r="N96" s="5">
        <v>0.23209872000000001</v>
      </c>
      <c r="O96" s="129">
        <f>IFERROR(IF(OR($C96="",$C96="No CAS"),INDEX('DEQ Pollutant List'!$D$7:$D$611,MATCH($D96,'DEQ Pollutant List'!$B$7:$B$611,0)),INDEX('DEQ Pollutant List'!$D$7:$D$611,MATCH($C96,'DEQ Pollutant List'!$A$7:$A$611,0))),"")</f>
        <v>585</v>
      </c>
    </row>
    <row r="97" spans="1:15" ht="15" x14ac:dyDescent="0.25">
      <c r="A97" s="5" t="s">
        <v>1324</v>
      </c>
      <c r="B97" s="7" t="s">
        <v>1355</v>
      </c>
      <c r="C97" s="13" t="s">
        <v>108</v>
      </c>
      <c r="D97" s="18" t="s">
        <v>1372</v>
      </c>
      <c r="E97" s="99"/>
      <c r="F97" s="35"/>
      <c r="G97" s="99"/>
      <c r="H97" s="35"/>
      <c r="I97" s="33">
        <v>2.4600000000000002E-5</v>
      </c>
      <c r="J97" s="11">
        <v>2.4600000000000002E-5</v>
      </c>
      <c r="K97" s="6" t="s">
        <v>1360</v>
      </c>
      <c r="L97" s="19" t="s">
        <v>1331</v>
      </c>
      <c r="M97" s="7">
        <v>5.298145689600001</v>
      </c>
      <c r="N97" s="5">
        <v>1.2174048000000002E-2</v>
      </c>
      <c r="O97" s="129">
        <f>IFERROR(IF(OR($C97="",$C97="No CAS"),INDEX('DEQ Pollutant List'!$D$7:$D$611,MATCH($D97,'DEQ Pollutant List'!$B$7:$B$611,0)),INDEX('DEQ Pollutant List'!$D$7:$D$611,MATCH($C97,'DEQ Pollutant List'!$A$7:$A$611,0))),"")</f>
        <v>488</v>
      </c>
    </row>
    <row r="98" spans="1:15" ht="15" x14ac:dyDescent="0.25">
      <c r="A98" s="5" t="s">
        <v>1324</v>
      </c>
      <c r="B98" s="7" t="s">
        <v>1355</v>
      </c>
      <c r="C98" s="13" t="s">
        <v>68</v>
      </c>
      <c r="D98" s="18" t="s">
        <v>1177</v>
      </c>
      <c r="E98" s="99"/>
      <c r="F98" s="35"/>
      <c r="G98" s="99"/>
      <c r="H98" s="35"/>
      <c r="I98" s="33">
        <v>1.1399999999999999E-5</v>
      </c>
      <c r="J98" s="11">
        <v>1.1399999999999999E-5</v>
      </c>
      <c r="K98" s="6" t="s">
        <v>1360</v>
      </c>
      <c r="L98" s="19" t="s">
        <v>1331</v>
      </c>
      <c r="M98" s="7">
        <v>2.4552382464</v>
      </c>
      <c r="N98" s="5">
        <v>5.6416319999999997E-3</v>
      </c>
      <c r="O98" s="129">
        <f>IFERROR(IF(OR($C98="",$C98="No CAS"),INDEX('DEQ Pollutant List'!$D$7:$D$611,MATCH($D98,'DEQ Pollutant List'!$B$7:$B$611,0)),INDEX('DEQ Pollutant List'!$D$7:$D$611,MATCH($C98,'DEQ Pollutant List'!$A$7:$A$611,0))),"")</f>
        <v>600</v>
      </c>
    </row>
    <row r="99" spans="1:15" ht="15" x14ac:dyDescent="0.25">
      <c r="A99" s="5" t="s">
        <v>1324</v>
      </c>
      <c r="B99" s="7" t="s">
        <v>1355</v>
      </c>
      <c r="C99" s="13" t="s">
        <v>109</v>
      </c>
      <c r="D99" s="18" t="s">
        <v>1373</v>
      </c>
      <c r="E99" s="99"/>
      <c r="F99" s="35"/>
      <c r="G99" s="99"/>
      <c r="H99" s="35"/>
      <c r="I99" s="33">
        <v>1.9899999999999999E-5</v>
      </c>
      <c r="J99" s="11">
        <v>1.9899999999999999E-5</v>
      </c>
      <c r="K99" s="6" t="s">
        <v>1360</v>
      </c>
      <c r="L99" s="19" t="s">
        <v>1331</v>
      </c>
      <c r="M99" s="7">
        <v>4.2858983424000003</v>
      </c>
      <c r="N99" s="5">
        <v>9.8481119999999991E-3</v>
      </c>
      <c r="O99" s="129">
        <f>IFERROR(IF(OR($C99="",$C99="No CAS"),INDEX('DEQ Pollutant List'!$D$7:$D$611,MATCH($D99,'DEQ Pollutant List'!$B$7:$B$611,0)),INDEX('DEQ Pollutant List'!$D$7:$D$611,MATCH($C99,'DEQ Pollutant List'!$A$7:$A$611,0))),"")</f>
        <v>608</v>
      </c>
    </row>
    <row r="100" spans="1:15" ht="15" x14ac:dyDescent="0.25">
      <c r="A100" s="5" t="s">
        <v>1324</v>
      </c>
      <c r="B100" s="7" t="s">
        <v>1355</v>
      </c>
      <c r="C100" s="13" t="s">
        <v>110</v>
      </c>
      <c r="D100" s="18" t="s">
        <v>1211</v>
      </c>
      <c r="E100" s="99"/>
      <c r="F100" s="35"/>
      <c r="G100" s="99"/>
      <c r="H100" s="35"/>
      <c r="I100" s="33">
        <v>1.3900000000000001E-5</v>
      </c>
      <c r="J100" s="11">
        <v>1.3900000000000001E-5</v>
      </c>
      <c r="K100" s="6" t="s">
        <v>1360</v>
      </c>
      <c r="L100" s="19" t="s">
        <v>1331</v>
      </c>
      <c r="M100" s="7">
        <v>2.9936676864000002</v>
      </c>
      <c r="N100" s="5">
        <v>6.8788320000000005E-3</v>
      </c>
      <c r="O100" s="129">
        <f>IFERROR(IF(OR($C100="",$C100="No CAS"),INDEX('DEQ Pollutant List'!$D$7:$D$611,MATCH($D100,'DEQ Pollutant List'!$B$7:$B$611,0)),INDEX('DEQ Pollutant List'!$D$7:$D$611,MATCH($C100,'DEQ Pollutant List'!$A$7:$A$611,0))),"")</f>
        <v>249</v>
      </c>
    </row>
    <row r="101" spans="1:15" ht="15" x14ac:dyDescent="0.25">
      <c r="A101" s="5" t="s">
        <v>1324</v>
      </c>
      <c r="B101" s="7" t="s">
        <v>1355</v>
      </c>
      <c r="C101" s="13" t="s">
        <v>111</v>
      </c>
      <c r="D101" s="18" t="s">
        <v>1244</v>
      </c>
      <c r="E101" s="99"/>
      <c r="F101" s="35"/>
      <c r="G101" s="99"/>
      <c r="H101" s="35"/>
      <c r="I101" s="33">
        <v>1.84E-5</v>
      </c>
      <c r="J101" s="11">
        <v>1.84E-5</v>
      </c>
      <c r="K101" s="6" t="s">
        <v>1360</v>
      </c>
      <c r="L101" s="19" t="s">
        <v>1331</v>
      </c>
      <c r="M101" s="7">
        <v>3.9628406784000001</v>
      </c>
      <c r="N101" s="5">
        <v>9.1057919999999997E-3</v>
      </c>
      <c r="O101" s="129">
        <f>IFERROR(IF(OR($C101="",$C101="No CAS"),INDEX('DEQ Pollutant List'!$D$7:$D$611,MATCH($D101,'DEQ Pollutant List'!$B$7:$B$611,0)),INDEX('DEQ Pollutant List'!$D$7:$D$611,MATCH($C101,'DEQ Pollutant List'!$A$7:$A$611,0))),"")</f>
        <v>624</v>
      </c>
    </row>
    <row r="102" spans="1:15" ht="15" x14ac:dyDescent="0.25">
      <c r="A102" s="5" t="s">
        <v>1324</v>
      </c>
      <c r="B102" s="7" t="s">
        <v>1355</v>
      </c>
      <c r="C102" s="13" t="s">
        <v>70</v>
      </c>
      <c r="D102" s="18" t="s">
        <v>1249</v>
      </c>
      <c r="E102" s="99"/>
      <c r="F102" s="35"/>
      <c r="G102" s="99"/>
      <c r="H102" s="35"/>
      <c r="I102" s="33">
        <v>5.22E-6</v>
      </c>
      <c r="J102" s="11">
        <v>5.22E-6</v>
      </c>
      <c r="K102" s="6" t="s">
        <v>1360</v>
      </c>
      <c r="L102" s="19" t="s">
        <v>1331</v>
      </c>
      <c r="M102" s="7">
        <v>1.1242406707200001</v>
      </c>
      <c r="N102" s="5">
        <v>2.5832735999999999E-3</v>
      </c>
      <c r="O102" s="129">
        <f>IFERROR(IF(OR($C102="",$C102="No CAS"),INDEX('DEQ Pollutant List'!$D$7:$D$611,MATCH($D102,'DEQ Pollutant List'!$B$7:$B$611,0)),INDEX('DEQ Pollutant List'!$D$7:$D$611,MATCH($C102,'DEQ Pollutant List'!$A$7:$A$611,0))),"")</f>
        <v>628</v>
      </c>
    </row>
    <row r="103" spans="1:15" ht="15" x14ac:dyDescent="0.25">
      <c r="A103" s="5" t="s">
        <v>1324</v>
      </c>
      <c r="B103" s="7" t="s">
        <v>1355</v>
      </c>
      <c r="C103" s="13" t="s">
        <v>115</v>
      </c>
      <c r="D103" s="18" t="s">
        <v>1374</v>
      </c>
      <c r="E103" s="99"/>
      <c r="F103" s="35"/>
      <c r="G103" s="99"/>
      <c r="H103" s="35"/>
      <c r="I103" s="33">
        <v>2.5899999999999998E-7</v>
      </c>
      <c r="J103" s="11">
        <v>2.5899999999999998E-7</v>
      </c>
      <c r="K103" s="6" t="s">
        <v>1360</v>
      </c>
      <c r="L103" s="19" t="s">
        <v>1331</v>
      </c>
      <c r="M103" s="7">
        <v>5.5781289983999997E-2</v>
      </c>
      <c r="N103" s="5">
        <v>1.2817391999999999E-4</v>
      </c>
      <c r="O103" s="129">
        <f>IFERROR(IF(OR($C103="",$C103="No CAS"),INDEX('DEQ Pollutant List'!$D$7:$D$611,MATCH($D103,'DEQ Pollutant List'!$B$7:$B$611,0)),INDEX('DEQ Pollutant List'!$D$7:$D$611,MATCH($C103,'DEQ Pollutant List'!$A$7:$A$611,0))),"")</f>
        <v>343</v>
      </c>
    </row>
    <row r="104" spans="1:15" ht="15" x14ac:dyDescent="0.25">
      <c r="A104" s="5" t="s">
        <v>1324</v>
      </c>
      <c r="B104" s="7" t="s">
        <v>1355</v>
      </c>
      <c r="C104" s="13" t="s">
        <v>116</v>
      </c>
      <c r="D104" s="18" t="s">
        <v>300</v>
      </c>
      <c r="E104" s="99"/>
      <c r="F104" s="35"/>
      <c r="G104" s="99"/>
      <c r="H104" s="35"/>
      <c r="I104" s="33">
        <v>1.3999999999999999E-6</v>
      </c>
      <c r="J104" s="11">
        <v>1.3999999999999999E-6</v>
      </c>
      <c r="K104" s="6" t="s">
        <v>1360</v>
      </c>
      <c r="L104" s="19" t="s">
        <v>1331</v>
      </c>
      <c r="M104" s="7">
        <v>0.30152048640000001</v>
      </c>
      <c r="N104" s="5">
        <v>6.92832E-4</v>
      </c>
      <c r="O104" s="129">
        <f>IFERROR(IF(OR($C104="",$C104="No CAS"),INDEX('DEQ Pollutant List'!$D$7:$D$611,MATCH($D104,'DEQ Pollutant List'!$B$7:$B$611,0)),INDEX('DEQ Pollutant List'!$D$7:$D$611,MATCH($C104,'DEQ Pollutant List'!$A$7:$A$611,0))),"")</f>
        <v>427</v>
      </c>
    </row>
    <row r="105" spans="1:15" ht="15" x14ac:dyDescent="0.25">
      <c r="A105" s="5" t="s">
        <v>1324</v>
      </c>
      <c r="B105" s="7" t="s">
        <v>1355</v>
      </c>
      <c r="C105" s="13" t="s">
        <v>117</v>
      </c>
      <c r="D105" s="18" t="s">
        <v>325</v>
      </c>
      <c r="E105" s="99"/>
      <c r="F105" s="35"/>
      <c r="G105" s="99"/>
      <c r="H105" s="35"/>
      <c r="I105" s="33">
        <v>8.6800000000000006E-9</v>
      </c>
      <c r="J105" s="11">
        <v>8.6800000000000006E-9</v>
      </c>
      <c r="K105" s="6" t="s">
        <v>1360</v>
      </c>
      <c r="L105" s="19" t="s">
        <v>1331</v>
      </c>
      <c r="M105" s="7">
        <v>1.8694270156800002E-3</v>
      </c>
      <c r="N105" s="5">
        <v>4.2955583999999999E-6</v>
      </c>
      <c r="O105" s="129">
        <f>IFERROR(IF(OR($C105="",$C105="No CAS"),INDEX('DEQ Pollutant List'!$D$7:$D$611,MATCH($D105,'DEQ Pollutant List'!$B$7:$B$611,0)),INDEX('DEQ Pollutant List'!$D$7:$D$611,MATCH($C105,'DEQ Pollutant List'!$A$7:$A$611,0))),"")</f>
        <v>439</v>
      </c>
    </row>
    <row r="106" spans="1:15" ht="15" x14ac:dyDescent="0.25">
      <c r="A106" s="5" t="s">
        <v>1324</v>
      </c>
      <c r="B106" s="7" t="s">
        <v>1355</v>
      </c>
      <c r="C106" s="13" t="s">
        <v>118</v>
      </c>
      <c r="D106" s="18" t="s">
        <v>370</v>
      </c>
      <c r="E106" s="99"/>
      <c r="F106" s="35"/>
      <c r="G106" s="99"/>
      <c r="H106" s="35"/>
      <c r="I106" s="33">
        <v>4.5699999999999997E-9</v>
      </c>
      <c r="J106" s="11">
        <v>4.5699999999999997E-9</v>
      </c>
      <c r="K106" s="6" t="s">
        <v>1360</v>
      </c>
      <c r="L106" s="19" t="s">
        <v>1331</v>
      </c>
      <c r="M106" s="7">
        <v>9.8424901632000001E-4</v>
      </c>
      <c r="N106" s="5">
        <v>2.2616016E-6</v>
      </c>
      <c r="O106" s="129">
        <f>IFERROR(IF(OR($C106="",$C106="No CAS"),INDEX('DEQ Pollutant List'!$D$7:$D$611,MATCH($D106,'DEQ Pollutant List'!$B$7:$B$611,0)),INDEX('DEQ Pollutant List'!$D$7:$D$611,MATCH($C106,'DEQ Pollutant List'!$A$7:$A$611,0))),"")</f>
        <v>436</v>
      </c>
    </row>
    <row r="107" spans="1:15" ht="15" x14ac:dyDescent="0.25">
      <c r="A107" s="5" t="s">
        <v>1324</v>
      </c>
      <c r="B107" s="7" t="s">
        <v>1355</v>
      </c>
      <c r="C107" s="13" t="s">
        <v>119</v>
      </c>
      <c r="D107" s="18" t="s">
        <v>375</v>
      </c>
      <c r="E107" s="99"/>
      <c r="F107" s="35"/>
      <c r="G107" s="99"/>
      <c r="H107" s="35"/>
      <c r="I107" s="33">
        <v>8.5300000000000003E-7</v>
      </c>
      <c r="J107" s="11">
        <v>8.5300000000000003E-7</v>
      </c>
      <c r="K107" s="6" t="s">
        <v>1360</v>
      </c>
      <c r="L107" s="19" t="s">
        <v>1331</v>
      </c>
      <c r="M107" s="7">
        <v>0.18371212492800001</v>
      </c>
      <c r="N107" s="5">
        <v>4.2213264000000002E-4</v>
      </c>
      <c r="O107" s="129">
        <f>IFERROR(IF(OR($C107="",$C107="No CAS"),INDEX('DEQ Pollutant List'!$D$7:$D$611,MATCH($D107,'DEQ Pollutant List'!$B$7:$B$611,0)),INDEX('DEQ Pollutant List'!$D$7:$D$611,MATCH($C107,'DEQ Pollutant List'!$A$7:$A$611,0))),"")</f>
        <v>402</v>
      </c>
    </row>
    <row r="108" spans="1:15" ht="15" x14ac:dyDescent="0.25">
      <c r="A108" s="5" t="s">
        <v>1324</v>
      </c>
      <c r="B108" s="7" t="s">
        <v>1355</v>
      </c>
      <c r="C108" s="13" t="s">
        <v>120</v>
      </c>
      <c r="D108" s="18" t="s">
        <v>376</v>
      </c>
      <c r="E108" s="99"/>
      <c r="F108" s="35"/>
      <c r="G108" s="99"/>
      <c r="H108" s="35"/>
      <c r="I108" s="33">
        <v>4.69E-6</v>
      </c>
      <c r="J108" s="11">
        <v>4.69E-6</v>
      </c>
      <c r="K108" s="6" t="s">
        <v>1360</v>
      </c>
      <c r="L108" s="19" t="s">
        <v>1331</v>
      </c>
      <c r="M108" s="7">
        <v>1.01009362944</v>
      </c>
      <c r="N108" s="5">
        <v>2.3209872000000001E-3</v>
      </c>
      <c r="O108" s="129">
        <f>IFERROR(IF(OR($C108="",$C108="No CAS"),INDEX('DEQ Pollutant List'!$D$7:$D$611,MATCH($D108,'DEQ Pollutant List'!$B$7:$B$611,0)),INDEX('DEQ Pollutant List'!$D$7:$D$611,MATCH($C108,'DEQ Pollutant List'!$A$7:$A$611,0))),"")</f>
        <v>403</v>
      </c>
    </row>
    <row r="109" spans="1:15" ht="15" x14ac:dyDescent="0.25">
      <c r="A109" s="5" t="s">
        <v>1324</v>
      </c>
      <c r="B109" s="7" t="s">
        <v>1355</v>
      </c>
      <c r="C109" s="13" t="s">
        <v>121</v>
      </c>
      <c r="D109" s="18" t="s">
        <v>418</v>
      </c>
      <c r="E109" s="99"/>
      <c r="F109" s="35"/>
      <c r="G109" s="99"/>
      <c r="H109" s="35"/>
      <c r="I109" s="33">
        <v>2.6800000000000002E-6</v>
      </c>
      <c r="J109" s="11">
        <v>2.6800000000000002E-6</v>
      </c>
      <c r="K109" s="6" t="s">
        <v>1360</v>
      </c>
      <c r="L109" s="19" t="s">
        <v>1331</v>
      </c>
      <c r="M109" s="7">
        <v>0.57719635968000005</v>
      </c>
      <c r="N109" s="5">
        <v>1.3262784000000001E-3</v>
      </c>
      <c r="O109" s="129">
        <f>IFERROR(IF(OR($C109="",$C109="No CAS"),INDEX('DEQ Pollutant List'!$D$7:$D$611,MATCH($D109,'DEQ Pollutant List'!$B$7:$B$611,0)),INDEX('DEQ Pollutant List'!$D$7:$D$611,MATCH($C109,'DEQ Pollutant List'!$A$7:$A$611,0))),"")</f>
        <v>404</v>
      </c>
    </row>
    <row r="110" spans="1:15" ht="15" x14ac:dyDescent="0.25">
      <c r="A110" s="5" t="s">
        <v>1324</v>
      </c>
      <c r="B110" s="7" t="s">
        <v>1355</v>
      </c>
      <c r="C110" s="13" t="s">
        <v>122</v>
      </c>
      <c r="D110" s="18" t="s">
        <v>438</v>
      </c>
      <c r="E110" s="99"/>
      <c r="F110" s="35"/>
      <c r="G110" s="99"/>
      <c r="H110" s="35"/>
      <c r="I110" s="33">
        <v>8.1299999999999993E-8</v>
      </c>
      <c r="J110" s="11">
        <v>8.1299999999999993E-8</v>
      </c>
      <c r="K110" s="6" t="s">
        <v>1360</v>
      </c>
      <c r="L110" s="19" t="s">
        <v>1331</v>
      </c>
      <c r="M110" s="7">
        <v>1.7509725388799999E-2</v>
      </c>
      <c r="N110" s="5">
        <v>4.0233743999999994E-5</v>
      </c>
      <c r="O110" s="129">
        <f>IFERROR(IF(OR($C110="",$C110="No CAS"),INDEX('DEQ Pollutant List'!$D$7:$D$611,MATCH($D110,'DEQ Pollutant List'!$B$7:$B$611,0)),INDEX('DEQ Pollutant List'!$D$7:$D$611,MATCH($C110,'DEQ Pollutant List'!$A$7:$A$611,0))),"")</f>
        <v>405</v>
      </c>
    </row>
    <row r="111" spans="1:15" ht="15" x14ac:dyDescent="0.25">
      <c r="A111" s="5" t="s">
        <v>1324</v>
      </c>
      <c r="B111" s="7" t="s">
        <v>1355</v>
      </c>
      <c r="C111" s="13" t="s">
        <v>48</v>
      </c>
      <c r="D111" s="18" t="s">
        <v>442</v>
      </c>
      <c r="E111" s="99"/>
      <c r="F111" s="35"/>
      <c r="G111" s="99"/>
      <c r="H111" s="35"/>
      <c r="I111" s="33">
        <v>2.2199999999999999E-6</v>
      </c>
      <c r="J111" s="11">
        <v>2.2199999999999999E-6</v>
      </c>
      <c r="K111" s="6" t="s">
        <v>1360</v>
      </c>
      <c r="L111" s="19" t="s">
        <v>1331</v>
      </c>
      <c r="M111" s="7">
        <v>0.47812534272000001</v>
      </c>
      <c r="N111" s="5">
        <v>1.0986335999999999E-3</v>
      </c>
      <c r="O111" s="129">
        <f>IFERROR(IF(OR($C111="",$C111="No CAS"),INDEX('DEQ Pollutant List'!$D$7:$D$611,MATCH($D111,'DEQ Pollutant List'!$B$7:$B$611,0)),INDEX('DEQ Pollutant List'!$D$7:$D$611,MATCH($C111,'DEQ Pollutant List'!$A$7:$A$611,0))),"")</f>
        <v>406</v>
      </c>
    </row>
    <row r="112" spans="1:15" ht="15" x14ac:dyDescent="0.25">
      <c r="A112" s="5" t="s">
        <v>1324</v>
      </c>
      <c r="B112" s="7" t="s">
        <v>1355</v>
      </c>
      <c r="C112" s="13" t="s">
        <v>123</v>
      </c>
      <c r="D112" s="18" t="s">
        <v>443</v>
      </c>
      <c r="E112" s="99"/>
      <c r="F112" s="35"/>
      <c r="G112" s="99"/>
      <c r="H112" s="35"/>
      <c r="I112" s="33">
        <v>1.42E-7</v>
      </c>
      <c r="J112" s="11">
        <v>1.42E-7</v>
      </c>
      <c r="K112" s="6" t="s">
        <v>1360</v>
      </c>
      <c r="L112" s="19" t="s">
        <v>1331</v>
      </c>
      <c r="M112" s="7">
        <v>3.0582792192000004E-2</v>
      </c>
      <c r="N112" s="5">
        <v>7.0272959999999993E-5</v>
      </c>
      <c r="O112" s="129">
        <f>IFERROR(IF(OR($C112="",$C112="No CAS"),INDEX('DEQ Pollutant List'!$D$7:$D$611,MATCH($D112,'DEQ Pollutant List'!$B$7:$B$611,0)),INDEX('DEQ Pollutant List'!$D$7:$D$611,MATCH($C112,'DEQ Pollutant List'!$A$7:$A$611,0))),"")</f>
        <v>407</v>
      </c>
    </row>
    <row r="113" spans="1:15" ht="15" x14ac:dyDescent="0.25">
      <c r="A113" s="5" t="s">
        <v>1324</v>
      </c>
      <c r="B113" s="7" t="s">
        <v>1355</v>
      </c>
      <c r="C113" s="13" t="s">
        <v>124</v>
      </c>
      <c r="D113" s="18" t="s">
        <v>446</v>
      </c>
      <c r="E113" s="99"/>
      <c r="F113" s="35"/>
      <c r="G113" s="99"/>
      <c r="H113" s="35"/>
      <c r="I113" s="33">
        <v>2.11E-7</v>
      </c>
      <c r="J113" s="11">
        <v>2.11E-7</v>
      </c>
      <c r="K113" s="6" t="s">
        <v>1360</v>
      </c>
      <c r="L113" s="19" t="s">
        <v>1331</v>
      </c>
      <c r="M113" s="7">
        <v>4.5443444736000004E-2</v>
      </c>
      <c r="N113" s="5">
        <v>1.0441968E-4</v>
      </c>
      <c r="O113" s="129">
        <f>IFERROR(IF(OR($C113="",$C113="No CAS"),INDEX('DEQ Pollutant List'!$D$7:$D$611,MATCH($D113,'DEQ Pollutant List'!$B$7:$B$611,0)),INDEX('DEQ Pollutant List'!$D$7:$D$611,MATCH($C113,'DEQ Pollutant List'!$A$7:$A$611,0))),"")</f>
        <v>409</v>
      </c>
    </row>
    <row r="114" spans="1:15" ht="15" x14ac:dyDescent="0.25">
      <c r="A114" s="5" t="s">
        <v>1324</v>
      </c>
      <c r="B114" s="7" t="s">
        <v>1355</v>
      </c>
      <c r="C114" s="13" t="s">
        <v>125</v>
      </c>
      <c r="D114" s="18" t="s">
        <v>447</v>
      </c>
      <c r="E114" s="99"/>
      <c r="F114" s="35"/>
      <c r="G114" s="99"/>
      <c r="H114" s="35"/>
      <c r="I114" s="33">
        <v>1.5099999999999999E-7</v>
      </c>
      <c r="J114" s="11">
        <v>1.5099999999999999E-7</v>
      </c>
      <c r="K114" s="6" t="s">
        <v>1360</v>
      </c>
      <c r="L114" s="19" t="s">
        <v>1331</v>
      </c>
      <c r="M114" s="7">
        <v>3.2521138175999997E-2</v>
      </c>
      <c r="N114" s="5">
        <v>7.4726879999999996E-5</v>
      </c>
      <c r="O114" s="129">
        <f>IFERROR(IF(OR($C114="",$C114="No CAS"),INDEX('DEQ Pollutant List'!$D$7:$D$611,MATCH($D114,'DEQ Pollutant List'!$B$7:$B$611,0)),INDEX('DEQ Pollutant List'!$D$7:$D$611,MATCH($C114,'DEQ Pollutant List'!$A$7:$A$611,0))),"")</f>
        <v>410</v>
      </c>
    </row>
    <row r="115" spans="1:15" ht="15" x14ac:dyDescent="0.25">
      <c r="A115" s="5" t="s">
        <v>1324</v>
      </c>
      <c r="B115" s="7" t="s">
        <v>1355</v>
      </c>
      <c r="C115" s="13" t="s">
        <v>126</v>
      </c>
      <c r="D115" s="18" t="s">
        <v>448</v>
      </c>
      <c r="E115" s="99"/>
      <c r="F115" s="35"/>
      <c r="G115" s="99"/>
      <c r="H115" s="35"/>
      <c r="I115" s="33">
        <v>1.5599999999999999E-7</v>
      </c>
      <c r="J115" s="11">
        <v>1.5599999999999999E-7</v>
      </c>
      <c r="K115" s="6" t="s">
        <v>1360</v>
      </c>
      <c r="L115" s="19" t="s">
        <v>1331</v>
      </c>
      <c r="M115" s="7">
        <v>3.3597997056000001E-2</v>
      </c>
      <c r="N115" s="5">
        <v>7.7201280000000001E-5</v>
      </c>
      <c r="O115" s="129">
        <f>IFERROR(IF(OR($C115="",$C115="No CAS"),INDEX('DEQ Pollutant List'!$D$7:$D$611,MATCH($D115,'DEQ Pollutant List'!$B$7:$B$611,0)),INDEX('DEQ Pollutant List'!$D$7:$D$611,MATCH($C115,'DEQ Pollutant List'!$A$7:$A$611,0))),"")</f>
        <v>411</v>
      </c>
    </row>
    <row r="116" spans="1:15" ht="15" x14ac:dyDescent="0.25">
      <c r="A116" s="5" t="s">
        <v>1324</v>
      </c>
      <c r="B116" s="7" t="s">
        <v>1355</v>
      </c>
      <c r="C116" s="13" t="s">
        <v>127</v>
      </c>
      <c r="D116" s="18" t="s">
        <v>449</v>
      </c>
      <c r="E116" s="99"/>
      <c r="F116" s="35"/>
      <c r="G116" s="99"/>
      <c r="H116" s="35"/>
      <c r="I116" s="33">
        <v>5.1800000000000001E-8</v>
      </c>
      <c r="J116" s="11">
        <v>5.1800000000000001E-8</v>
      </c>
      <c r="K116" s="6" t="s">
        <v>1360</v>
      </c>
      <c r="L116" s="19" t="s">
        <v>1331</v>
      </c>
      <c r="M116" s="7">
        <v>1.1156257996800001E-2</v>
      </c>
      <c r="N116" s="5">
        <v>2.5634784E-5</v>
      </c>
      <c r="O116" s="129">
        <f>IFERROR(IF(OR($C116="",$C116="No CAS"),INDEX('DEQ Pollutant List'!$D$7:$D$611,MATCH($D116,'DEQ Pollutant List'!$B$7:$B$611,0)),INDEX('DEQ Pollutant List'!$D$7:$D$611,MATCH($C116,'DEQ Pollutant List'!$A$7:$A$611,0))),"")</f>
        <v>412</v>
      </c>
    </row>
    <row r="117" spans="1:15" ht="15" x14ac:dyDescent="0.25">
      <c r="A117" s="5" t="s">
        <v>1324</v>
      </c>
      <c r="B117" s="7" t="s">
        <v>1355</v>
      </c>
      <c r="C117" s="13" t="s">
        <v>128</v>
      </c>
      <c r="D117" s="18" t="s">
        <v>565</v>
      </c>
      <c r="E117" s="99"/>
      <c r="F117" s="35"/>
      <c r="G117" s="99"/>
      <c r="H117" s="35"/>
      <c r="I117" s="33">
        <v>7.9000000000000006E-8</v>
      </c>
      <c r="J117" s="11">
        <v>7.9000000000000006E-8</v>
      </c>
      <c r="K117" s="6" t="s">
        <v>1360</v>
      </c>
      <c r="L117" s="19" t="s">
        <v>1331</v>
      </c>
      <c r="M117" s="7">
        <v>1.7014370304000003E-2</v>
      </c>
      <c r="N117" s="5">
        <v>3.909552E-5</v>
      </c>
      <c r="O117" s="129">
        <f>IFERROR(IF(OR($C117="",$C117="No CAS"),INDEX('DEQ Pollutant List'!$D$7:$D$611,MATCH($D117,'DEQ Pollutant List'!$B$7:$B$611,0)),INDEX('DEQ Pollutant List'!$D$7:$D$611,MATCH($C117,'DEQ Pollutant List'!$A$7:$A$611,0))),"")</f>
        <v>414</v>
      </c>
    </row>
    <row r="118" spans="1:15" ht="15" x14ac:dyDescent="0.25">
      <c r="A118" s="5" t="s">
        <v>1324</v>
      </c>
      <c r="B118" s="7" t="s">
        <v>1355</v>
      </c>
      <c r="C118" s="13" t="s">
        <v>129</v>
      </c>
      <c r="D118" s="18" t="s">
        <v>730</v>
      </c>
      <c r="E118" s="99"/>
      <c r="F118" s="35"/>
      <c r="G118" s="99"/>
      <c r="H118" s="35"/>
      <c r="I118" s="33">
        <v>1.6700000000000001E-6</v>
      </c>
      <c r="J118" s="11">
        <v>1.6700000000000001E-6</v>
      </c>
      <c r="K118" s="6" t="s">
        <v>1360</v>
      </c>
      <c r="L118" s="19" t="s">
        <v>1331</v>
      </c>
      <c r="M118" s="7">
        <v>0.35967086592000003</v>
      </c>
      <c r="N118" s="5">
        <v>8.2644960000000003E-4</v>
      </c>
      <c r="O118" s="129">
        <f>IFERROR(IF(OR($C118="",$C118="No CAS"),INDEX('DEQ Pollutant List'!$D$7:$D$611,MATCH($D118,'DEQ Pollutant List'!$B$7:$B$611,0)),INDEX('DEQ Pollutant List'!$D$7:$D$611,MATCH($C118,'DEQ Pollutant List'!$A$7:$A$611,0))),"")</f>
        <v>424</v>
      </c>
    </row>
    <row r="119" spans="1:15" ht="15" x14ac:dyDescent="0.25">
      <c r="A119" s="5" t="s">
        <v>1324</v>
      </c>
      <c r="B119" s="7" t="s">
        <v>1355</v>
      </c>
      <c r="C119" s="13" t="s">
        <v>130</v>
      </c>
      <c r="D119" s="18" t="s">
        <v>731</v>
      </c>
      <c r="E119" s="99"/>
      <c r="F119" s="35"/>
      <c r="G119" s="99"/>
      <c r="H119" s="35"/>
      <c r="I119" s="33">
        <v>3.01E-6</v>
      </c>
      <c r="J119" s="11">
        <v>3.01E-6</v>
      </c>
      <c r="K119" s="6" t="s">
        <v>1360</v>
      </c>
      <c r="L119" s="19" t="s">
        <v>1331</v>
      </c>
      <c r="M119" s="7">
        <v>0.64826904576</v>
      </c>
      <c r="N119" s="5">
        <v>1.4895888000000001E-3</v>
      </c>
      <c r="O119" s="129">
        <f>IFERROR(IF(OR($C119="",$C119="No CAS"),INDEX('DEQ Pollutant List'!$D$7:$D$611,MATCH($D119,'DEQ Pollutant List'!$B$7:$B$611,0)),INDEX('DEQ Pollutant List'!$D$7:$D$611,MATCH($C119,'DEQ Pollutant List'!$A$7:$A$611,0))),"")</f>
        <v>425</v>
      </c>
    </row>
    <row r="120" spans="1:15" ht="15" x14ac:dyDescent="0.25">
      <c r="A120" s="5" t="s">
        <v>1324</v>
      </c>
      <c r="B120" s="7" t="s">
        <v>1355</v>
      </c>
      <c r="C120" s="13" t="s">
        <v>131</v>
      </c>
      <c r="D120" s="18" t="s">
        <v>785</v>
      </c>
      <c r="E120" s="99"/>
      <c r="F120" s="35"/>
      <c r="G120" s="99"/>
      <c r="H120" s="35"/>
      <c r="I120" s="33">
        <v>1.02E-7</v>
      </c>
      <c r="J120" s="11">
        <v>1.02E-7</v>
      </c>
      <c r="K120" s="6" t="s">
        <v>1360</v>
      </c>
      <c r="L120" s="19" t="s">
        <v>1331</v>
      </c>
      <c r="M120" s="7">
        <v>2.1967921152000001E-2</v>
      </c>
      <c r="N120" s="5">
        <v>5.0477759999999997E-5</v>
      </c>
      <c r="O120" s="129">
        <f>IFERROR(IF(OR($C120="",$C120="No CAS"),INDEX('DEQ Pollutant List'!$D$7:$D$611,MATCH($D120,'DEQ Pollutant List'!$B$7:$B$611,0)),INDEX('DEQ Pollutant List'!$D$7:$D$611,MATCH($C120,'DEQ Pollutant List'!$A$7:$A$611,0))),"")</f>
        <v>426</v>
      </c>
    </row>
    <row r="121" spans="1:15" ht="15" x14ac:dyDescent="0.25">
      <c r="A121" s="5" t="s">
        <v>1324</v>
      </c>
      <c r="B121" s="7" t="s">
        <v>1355</v>
      </c>
      <c r="C121" s="13" t="s">
        <v>49</v>
      </c>
      <c r="D121" s="18" t="s">
        <v>852</v>
      </c>
      <c r="E121" s="99"/>
      <c r="F121" s="35"/>
      <c r="G121" s="99"/>
      <c r="H121" s="35"/>
      <c r="I121" s="33">
        <v>9.9599999999999995E-5</v>
      </c>
      <c r="J121" s="11">
        <v>9.9599999999999995E-5</v>
      </c>
      <c r="K121" s="6" t="s">
        <v>1360</v>
      </c>
      <c r="L121" s="19" t="s">
        <v>1331</v>
      </c>
      <c r="M121" s="7">
        <v>21.4510288896</v>
      </c>
      <c r="N121" s="5">
        <v>4.9290047999999996E-2</v>
      </c>
      <c r="O121" s="129">
        <f>IFERROR(IF(OR($C121="",$C121="No CAS"),INDEX('DEQ Pollutant List'!$D$7:$D$611,MATCH($D121,'DEQ Pollutant List'!$B$7:$B$611,0)),INDEX('DEQ Pollutant List'!$D$7:$D$611,MATCH($C121,'DEQ Pollutant List'!$A$7:$A$611,0))),"")</f>
        <v>428</v>
      </c>
    </row>
    <row r="122" spans="1:15" ht="15" x14ac:dyDescent="0.25">
      <c r="A122" s="5" t="s">
        <v>1324</v>
      </c>
      <c r="B122" s="7" t="s">
        <v>1355</v>
      </c>
      <c r="C122" s="13" t="s">
        <v>132</v>
      </c>
      <c r="D122" s="18" t="s">
        <v>1045</v>
      </c>
      <c r="E122" s="99"/>
      <c r="F122" s="35"/>
      <c r="G122" s="99"/>
      <c r="H122" s="35"/>
      <c r="I122" s="33">
        <v>3.2000000000000002E-8</v>
      </c>
      <c r="J122" s="11">
        <v>3.2000000000000002E-8</v>
      </c>
      <c r="K122" s="6" t="s">
        <v>1360</v>
      </c>
      <c r="L122" s="19" t="s">
        <v>1331</v>
      </c>
      <c r="M122" s="7">
        <v>6.8918968320000008E-3</v>
      </c>
      <c r="N122" s="5">
        <v>1.583616E-5</v>
      </c>
      <c r="O122" s="129">
        <f>IFERROR(IF(OR($C122="",$C122="No CAS"),INDEX('DEQ Pollutant List'!$D$7:$D$611,MATCH($D122,'DEQ Pollutant List'!$B$7:$B$611,0)),INDEX('DEQ Pollutant List'!$D$7:$D$611,MATCH($C122,'DEQ Pollutant List'!$A$7:$A$611,0))),"")</f>
        <v>429</v>
      </c>
    </row>
    <row r="123" spans="1:15" ht="15" x14ac:dyDescent="0.25">
      <c r="A123" s="5" t="s">
        <v>1324</v>
      </c>
      <c r="B123" s="7" t="s">
        <v>1355</v>
      </c>
      <c r="C123" s="13" t="s">
        <v>133</v>
      </c>
      <c r="D123" s="18" t="s">
        <v>1048</v>
      </c>
      <c r="E123" s="99"/>
      <c r="F123" s="35"/>
      <c r="G123" s="99"/>
      <c r="H123" s="35"/>
      <c r="I123" s="33">
        <v>6.46E-6</v>
      </c>
      <c r="J123" s="11">
        <v>6.46E-6</v>
      </c>
      <c r="K123" s="6" t="s">
        <v>1360</v>
      </c>
      <c r="L123" s="19" t="s">
        <v>1331</v>
      </c>
      <c r="M123" s="7">
        <v>1.3913016729600001</v>
      </c>
      <c r="N123" s="5">
        <v>3.1969248000000001E-3</v>
      </c>
      <c r="O123" s="129">
        <f>IFERROR(IF(OR($C123="",$C123="No CAS"),INDEX('DEQ Pollutant List'!$D$7:$D$611,MATCH($D123,'DEQ Pollutant List'!$B$7:$B$611,0)),INDEX('DEQ Pollutant List'!$D$7:$D$611,MATCH($C123,'DEQ Pollutant List'!$A$7:$A$611,0))),"")</f>
        <v>430</v>
      </c>
    </row>
    <row r="124" spans="1:15" ht="15" x14ac:dyDescent="0.25">
      <c r="A124" s="5" t="s">
        <v>1324</v>
      </c>
      <c r="B124" s="7" t="s">
        <v>1355</v>
      </c>
      <c r="C124" s="13" t="s">
        <v>134</v>
      </c>
      <c r="D124" s="18" t="s">
        <v>1118</v>
      </c>
      <c r="E124" s="99"/>
      <c r="F124" s="35"/>
      <c r="G124" s="99"/>
      <c r="H124" s="35"/>
      <c r="I124" s="33">
        <v>3.54E-6</v>
      </c>
      <c r="J124" s="11">
        <v>3.54E-6</v>
      </c>
      <c r="K124" s="6" t="s">
        <v>1360</v>
      </c>
      <c r="L124" s="19" t="s">
        <v>1331</v>
      </c>
      <c r="M124" s="7">
        <v>0.76241608704000008</v>
      </c>
      <c r="N124" s="5">
        <v>1.7518752E-3</v>
      </c>
      <c r="O124" s="129">
        <f>IFERROR(IF(OR($C124="",$C124="No CAS"),INDEX('DEQ Pollutant List'!$D$7:$D$611,MATCH($D124,'DEQ Pollutant List'!$B$7:$B$611,0)),INDEX('DEQ Pollutant List'!$D$7:$D$611,MATCH($C124,'DEQ Pollutant List'!$A$7:$A$611,0))),"")</f>
        <v>431</v>
      </c>
    </row>
    <row r="125" spans="1:15" ht="15" x14ac:dyDescent="0.25">
      <c r="A125" s="5" t="s">
        <v>1324</v>
      </c>
      <c r="B125" s="7" t="s">
        <v>1355</v>
      </c>
      <c r="C125" s="13" t="s">
        <v>135</v>
      </c>
      <c r="D125" s="18" t="s">
        <v>262</v>
      </c>
      <c r="E125" s="99"/>
      <c r="F125" s="35"/>
      <c r="G125" s="99"/>
      <c r="H125" s="35"/>
      <c r="I125" s="33">
        <v>9.5300000000000008E-13</v>
      </c>
      <c r="J125" s="11">
        <v>9.5300000000000008E-13</v>
      </c>
      <c r="K125" s="6" t="s">
        <v>1360</v>
      </c>
      <c r="L125" s="19" t="s">
        <v>1331</v>
      </c>
      <c r="M125" s="7">
        <v>2.0524930252800002E-7</v>
      </c>
      <c r="N125" s="5">
        <v>4.7162064000000003E-10</v>
      </c>
      <c r="O125" s="129">
        <f>IFERROR(IF(OR($C125="",$C125="No CAS"),INDEX('DEQ Pollutant List'!$D$7:$D$611,MATCH($D125,'DEQ Pollutant List'!$B$7:$B$611,0)),INDEX('DEQ Pollutant List'!$D$7:$D$611,MATCH($C125,'DEQ Pollutant List'!$A$7:$A$611,0))),"")</f>
        <v>527</v>
      </c>
    </row>
    <row r="126" spans="1:15" ht="15" x14ac:dyDescent="0.25">
      <c r="A126" s="5" t="s">
        <v>1324</v>
      </c>
      <c r="B126" s="7" t="s">
        <v>1355</v>
      </c>
      <c r="C126" s="13" t="s">
        <v>136</v>
      </c>
      <c r="D126" s="18" t="s">
        <v>206</v>
      </c>
      <c r="E126" s="99"/>
      <c r="F126" s="35"/>
      <c r="G126" s="99"/>
      <c r="H126" s="35"/>
      <c r="I126" s="33">
        <v>1.33E-12</v>
      </c>
      <c r="J126" s="11">
        <v>1.33E-12</v>
      </c>
      <c r="K126" s="6" t="s">
        <v>1360</v>
      </c>
      <c r="L126" s="19" t="s">
        <v>1331</v>
      </c>
      <c r="M126" s="7">
        <v>2.8644446207999999E-7</v>
      </c>
      <c r="N126" s="5">
        <v>6.581904E-10</v>
      </c>
      <c r="O126" s="129">
        <f>IFERROR(IF(OR($C126="",$C126="No CAS"),INDEX('DEQ Pollutant List'!$D$7:$D$611,MATCH($D126,'DEQ Pollutant List'!$B$7:$B$611,0)),INDEX('DEQ Pollutant List'!$D$7:$D$611,MATCH($C126,'DEQ Pollutant List'!$A$7:$A$611,0))),"")</f>
        <v>528</v>
      </c>
    </row>
    <row r="127" spans="1:15" ht="15" x14ac:dyDescent="0.25">
      <c r="A127" s="5" t="s">
        <v>1324</v>
      </c>
      <c r="B127" s="7" t="s">
        <v>1355</v>
      </c>
      <c r="C127" s="13" t="s">
        <v>137</v>
      </c>
      <c r="D127" s="18" t="s">
        <v>200</v>
      </c>
      <c r="E127" s="99"/>
      <c r="F127" s="35"/>
      <c r="G127" s="99"/>
      <c r="H127" s="35"/>
      <c r="I127" s="33">
        <v>8.7000000000000003E-13</v>
      </c>
      <c r="J127" s="11">
        <v>8.7000000000000003E-13</v>
      </c>
      <c r="K127" s="6" t="s">
        <v>1360</v>
      </c>
      <c r="L127" s="19" t="s">
        <v>1331</v>
      </c>
      <c r="M127" s="7">
        <v>1.8737344512000002E-7</v>
      </c>
      <c r="N127" s="5">
        <v>4.3054560000000002E-10</v>
      </c>
      <c r="O127" s="129">
        <f>IFERROR(IF(OR($C127="",$C127="No CAS"),INDEX('DEQ Pollutant List'!$D$7:$D$611,MATCH($D127,'DEQ Pollutant List'!$B$7:$B$611,0)),INDEX('DEQ Pollutant List'!$D$7:$D$611,MATCH($C127,'DEQ Pollutant List'!$A$7:$A$611,0))),"")</f>
        <v>529</v>
      </c>
    </row>
    <row r="128" spans="1:15" ht="15" x14ac:dyDescent="0.25">
      <c r="A128" s="5" t="s">
        <v>1324</v>
      </c>
      <c r="B128" s="7" t="s">
        <v>1355</v>
      </c>
      <c r="C128" s="13" t="s">
        <v>138</v>
      </c>
      <c r="D128" s="18" t="s">
        <v>202</v>
      </c>
      <c r="E128" s="99"/>
      <c r="F128" s="35"/>
      <c r="G128" s="99"/>
      <c r="H128" s="35"/>
      <c r="I128" s="33">
        <v>2.0900000000000002E-12</v>
      </c>
      <c r="J128" s="11">
        <v>2.0900000000000002E-12</v>
      </c>
      <c r="K128" s="6" t="s">
        <v>1360</v>
      </c>
      <c r="L128" s="19" t="s">
        <v>1331</v>
      </c>
      <c r="M128" s="7">
        <v>4.5012701184000006E-7</v>
      </c>
      <c r="N128" s="5">
        <v>1.0342992E-9</v>
      </c>
      <c r="O128" s="129">
        <f>IFERROR(IF(OR($C128="",$C128="No CAS"),INDEX('DEQ Pollutant List'!$D$7:$D$611,MATCH($D128,'DEQ Pollutant List'!$B$7:$B$611,0)),INDEX('DEQ Pollutant List'!$D$7:$D$611,MATCH($C128,'DEQ Pollutant List'!$A$7:$A$611,0))),"")</f>
        <v>530</v>
      </c>
    </row>
    <row r="129" spans="1:15" ht="15" x14ac:dyDescent="0.25">
      <c r="A129" s="5" t="s">
        <v>1324</v>
      </c>
      <c r="B129" s="7" t="s">
        <v>1355</v>
      </c>
      <c r="C129" s="13" t="s">
        <v>139</v>
      </c>
      <c r="D129" s="18" t="s">
        <v>204</v>
      </c>
      <c r="E129" s="99"/>
      <c r="F129" s="35"/>
      <c r="G129" s="99"/>
      <c r="H129" s="35"/>
      <c r="I129" s="33">
        <v>2.2100000000000001E-12</v>
      </c>
      <c r="J129" s="11">
        <v>2.2100000000000001E-12</v>
      </c>
      <c r="K129" s="6" t="s">
        <v>1360</v>
      </c>
      <c r="L129" s="19" t="s">
        <v>1331</v>
      </c>
      <c r="M129" s="7">
        <v>4.7597162496000005E-7</v>
      </c>
      <c r="N129" s="5">
        <v>1.0936848E-9</v>
      </c>
      <c r="O129" s="129">
        <f>IFERROR(IF(OR($C129="",$C129="No CAS"),INDEX('DEQ Pollutant List'!$D$7:$D$611,MATCH($D129,'DEQ Pollutant List'!$B$7:$B$611,0)),INDEX('DEQ Pollutant List'!$D$7:$D$611,MATCH($C129,'DEQ Pollutant List'!$A$7:$A$611,0))),"")</f>
        <v>531</v>
      </c>
    </row>
    <row r="130" spans="1:15" ht="15" x14ac:dyDescent="0.25">
      <c r="A130" s="5" t="s">
        <v>1324</v>
      </c>
      <c r="B130" s="7" t="s">
        <v>1355</v>
      </c>
      <c r="C130" s="13" t="s">
        <v>140</v>
      </c>
      <c r="D130" s="18" t="s">
        <v>197</v>
      </c>
      <c r="E130" s="99"/>
      <c r="F130" s="35"/>
      <c r="G130" s="99"/>
      <c r="H130" s="35"/>
      <c r="I130" s="33">
        <v>9.7600000000000004E-12</v>
      </c>
      <c r="J130" s="11">
        <v>9.7600000000000004E-12</v>
      </c>
      <c r="K130" s="6" t="s">
        <v>1360</v>
      </c>
      <c r="L130" s="19" t="s">
        <v>1331</v>
      </c>
      <c r="M130" s="7">
        <v>2.1020285337600003E-6</v>
      </c>
      <c r="N130" s="5">
        <v>4.8300288000000002E-9</v>
      </c>
      <c r="O130" s="129">
        <f>IFERROR(IF(OR($C130="",$C130="No CAS"),INDEX('DEQ Pollutant List'!$D$7:$D$611,MATCH($D130,'DEQ Pollutant List'!$B$7:$B$611,0)),INDEX('DEQ Pollutant List'!$D$7:$D$611,MATCH($C130,'DEQ Pollutant List'!$A$7:$A$611,0))),"")</f>
        <v>532</v>
      </c>
    </row>
    <row r="131" spans="1:15" ht="15" x14ac:dyDescent="0.25">
      <c r="A131" s="5" t="s">
        <v>1324</v>
      </c>
      <c r="B131" s="7" t="s">
        <v>1355</v>
      </c>
      <c r="C131" s="13" t="s">
        <v>141</v>
      </c>
      <c r="D131" s="18" t="s">
        <v>937</v>
      </c>
      <c r="E131" s="99"/>
      <c r="F131" s="35"/>
      <c r="G131" s="99"/>
      <c r="H131" s="35"/>
      <c r="I131" s="33">
        <v>2.4600000000000001E-11</v>
      </c>
      <c r="J131" s="11">
        <v>2.4600000000000001E-11</v>
      </c>
      <c r="K131" s="6" t="s">
        <v>1360</v>
      </c>
      <c r="L131" s="19" t="s">
        <v>1331</v>
      </c>
      <c r="M131" s="7">
        <v>5.2981456896000002E-6</v>
      </c>
      <c r="N131" s="5">
        <v>1.2174048000000001E-8</v>
      </c>
      <c r="O131" s="129">
        <f>IFERROR(IF(OR($C131="",$C131="No CAS"),INDEX('DEQ Pollutant List'!$D$7:$D$611,MATCH($D131,'DEQ Pollutant List'!$B$7:$B$611,0)),INDEX('DEQ Pollutant List'!$D$7:$D$611,MATCH($C131,'DEQ Pollutant List'!$A$7:$A$611,0))),"")</f>
        <v>533</v>
      </c>
    </row>
    <row r="132" spans="1:15" ht="15" x14ac:dyDescent="0.25">
      <c r="A132" s="5" t="s">
        <v>1324</v>
      </c>
      <c r="B132" s="7" t="s">
        <v>1355</v>
      </c>
      <c r="C132" s="13" t="s">
        <v>142</v>
      </c>
      <c r="D132" s="18" t="s">
        <v>261</v>
      </c>
      <c r="E132" s="99"/>
      <c r="F132" s="35"/>
      <c r="G132" s="99"/>
      <c r="H132" s="35"/>
      <c r="I132" s="33">
        <v>8.0400000000000005E-12</v>
      </c>
      <c r="J132" s="11">
        <v>8.0400000000000005E-12</v>
      </c>
      <c r="K132" s="6" t="s">
        <v>1360</v>
      </c>
      <c r="L132" s="19" t="s">
        <v>1331</v>
      </c>
      <c r="M132" s="7">
        <v>1.7315890790400002E-6</v>
      </c>
      <c r="N132" s="5">
        <v>3.9788352E-9</v>
      </c>
      <c r="O132" s="129">
        <f>IFERROR(IF(OR($C132="",$C132="No CAS"),INDEX('DEQ Pollutant List'!$D$7:$D$611,MATCH($D132,'DEQ Pollutant List'!$B$7:$B$611,0)),INDEX('DEQ Pollutant List'!$D$7:$D$611,MATCH($C132,'DEQ Pollutant List'!$A$7:$A$611,0))),"")</f>
        <v>539</v>
      </c>
    </row>
    <row r="133" spans="1:15" ht="15" x14ac:dyDescent="0.25">
      <c r="A133" s="5" t="s">
        <v>1324</v>
      </c>
      <c r="B133" s="7" t="s">
        <v>1355</v>
      </c>
      <c r="C133" s="13" t="s">
        <v>143</v>
      </c>
      <c r="D133" s="18" t="s">
        <v>205</v>
      </c>
      <c r="E133" s="99"/>
      <c r="F133" s="35"/>
      <c r="G133" s="99"/>
      <c r="H133" s="35"/>
      <c r="I133" s="33">
        <v>3.9899999999999998E-12</v>
      </c>
      <c r="J133" s="11">
        <v>3.9899999999999998E-12</v>
      </c>
      <c r="K133" s="6" t="s">
        <v>1360</v>
      </c>
      <c r="L133" s="19" t="s">
        <v>1331</v>
      </c>
      <c r="M133" s="7">
        <v>8.5933338623999996E-7</v>
      </c>
      <c r="N133" s="5">
        <v>1.9745711999999997E-9</v>
      </c>
      <c r="O133" s="129">
        <f>IFERROR(IF(OR($C133="",$C133="No CAS"),INDEX('DEQ Pollutant List'!$D$7:$D$611,MATCH($D133,'DEQ Pollutant List'!$B$7:$B$611,0)),INDEX('DEQ Pollutant List'!$D$7:$D$611,MATCH($C133,'DEQ Pollutant List'!$A$7:$A$611,0))),"")</f>
        <v>540</v>
      </c>
    </row>
    <row r="134" spans="1:15" ht="15" x14ac:dyDescent="0.25">
      <c r="A134" s="5" t="s">
        <v>1324</v>
      </c>
      <c r="B134" s="7" t="s">
        <v>1355</v>
      </c>
      <c r="C134" s="13" t="s">
        <v>144</v>
      </c>
      <c r="D134" s="18" t="s">
        <v>260</v>
      </c>
      <c r="E134" s="99"/>
      <c r="F134" s="35"/>
      <c r="G134" s="99"/>
      <c r="H134" s="35"/>
      <c r="I134" s="33">
        <v>6.0900000000000001E-12</v>
      </c>
      <c r="J134" s="11">
        <v>6.0900000000000001E-12</v>
      </c>
      <c r="K134" s="6" t="s">
        <v>1360</v>
      </c>
      <c r="L134" s="19" t="s">
        <v>1331</v>
      </c>
      <c r="M134" s="7">
        <v>1.3116141158400002E-6</v>
      </c>
      <c r="N134" s="5">
        <v>3.0138192E-9</v>
      </c>
      <c r="O134" s="129">
        <f>IFERROR(IF(OR($C134="",$C134="No CAS"),INDEX('DEQ Pollutant List'!$D$7:$D$611,MATCH($D134,'DEQ Pollutant List'!$B$7:$B$611,0)),INDEX('DEQ Pollutant List'!$D$7:$D$611,MATCH($C134,'DEQ Pollutant List'!$A$7:$A$611,0))),"")</f>
        <v>541</v>
      </c>
    </row>
    <row r="135" spans="1:15" ht="15" x14ac:dyDescent="0.25">
      <c r="A135" s="5" t="s">
        <v>1324</v>
      </c>
      <c r="B135" s="7" t="s">
        <v>1355</v>
      </c>
      <c r="C135" s="13" t="s">
        <v>145</v>
      </c>
      <c r="D135" s="18" t="s">
        <v>199</v>
      </c>
      <c r="E135" s="99"/>
      <c r="F135" s="35"/>
      <c r="G135" s="99"/>
      <c r="H135" s="35"/>
      <c r="I135" s="33">
        <v>3.5600000000000002E-12</v>
      </c>
      <c r="J135" s="11">
        <v>3.5600000000000002E-12</v>
      </c>
      <c r="K135" s="6" t="s">
        <v>1360</v>
      </c>
      <c r="L135" s="19" t="s">
        <v>1331</v>
      </c>
      <c r="M135" s="7">
        <v>7.6672352256000005E-7</v>
      </c>
      <c r="N135" s="5">
        <v>1.7617728000000001E-9</v>
      </c>
      <c r="O135" s="129">
        <f>IFERROR(IF(OR($C135="",$C135="No CAS"),INDEX('DEQ Pollutant List'!$D$7:$D$611,MATCH($D135,'DEQ Pollutant List'!$B$7:$B$611,0)),INDEX('DEQ Pollutant List'!$D$7:$D$611,MATCH($C135,'DEQ Pollutant List'!$A$7:$A$611,0))),"")</f>
        <v>542</v>
      </c>
    </row>
    <row r="136" spans="1:15" ht="15" x14ac:dyDescent="0.25">
      <c r="A136" s="5" t="s">
        <v>1324</v>
      </c>
      <c r="B136" s="7" t="s">
        <v>1355</v>
      </c>
      <c r="C136" s="13" t="s">
        <v>146</v>
      </c>
      <c r="D136" s="18" t="s">
        <v>201</v>
      </c>
      <c r="E136" s="99"/>
      <c r="F136" s="35"/>
      <c r="G136" s="99"/>
      <c r="H136" s="35"/>
      <c r="I136" s="33">
        <v>3.1599999999999999E-12</v>
      </c>
      <c r="J136" s="11">
        <v>3.1599999999999999E-12</v>
      </c>
      <c r="K136" s="6" t="s">
        <v>1360</v>
      </c>
      <c r="L136" s="19" t="s">
        <v>1331</v>
      </c>
      <c r="M136" s="7">
        <v>6.8057481215999997E-7</v>
      </c>
      <c r="N136" s="5">
        <v>1.5638207999999999E-9</v>
      </c>
      <c r="O136" s="129">
        <f>IFERROR(IF(OR($C136="",$C136="No CAS"),INDEX('DEQ Pollutant List'!$D$7:$D$611,MATCH($D136,'DEQ Pollutant List'!$B$7:$B$611,0)),INDEX('DEQ Pollutant List'!$D$7:$D$611,MATCH($C136,'DEQ Pollutant List'!$A$7:$A$611,0))),"")</f>
        <v>543</v>
      </c>
    </row>
    <row r="137" spans="1:15" ht="15" x14ac:dyDescent="0.25">
      <c r="A137" s="5" t="s">
        <v>1324</v>
      </c>
      <c r="B137" s="7" t="s">
        <v>1355</v>
      </c>
      <c r="C137" s="13" t="s">
        <v>147</v>
      </c>
      <c r="D137" s="18" t="s">
        <v>203</v>
      </c>
      <c r="E137" s="99"/>
      <c r="F137" s="35"/>
      <c r="G137" s="99"/>
      <c r="H137" s="35"/>
      <c r="I137" s="33">
        <v>6.6699999999999999E-13</v>
      </c>
      <c r="J137" s="11">
        <v>6.6699999999999999E-13</v>
      </c>
      <c r="K137" s="6" t="s">
        <v>1360</v>
      </c>
      <c r="L137" s="19" t="s">
        <v>1331</v>
      </c>
      <c r="M137" s="7">
        <v>1.4365297459200002E-7</v>
      </c>
      <c r="N137" s="5">
        <v>3.3008495999999998E-10</v>
      </c>
      <c r="O137" s="129">
        <f>IFERROR(IF(OR($C137="",$C137="No CAS"),INDEX('DEQ Pollutant List'!$D$7:$D$611,MATCH($D137,'DEQ Pollutant List'!$B$7:$B$611,0)),INDEX('DEQ Pollutant List'!$D$7:$D$611,MATCH($C137,'DEQ Pollutant List'!$A$7:$A$611,0))),"")</f>
        <v>544</v>
      </c>
    </row>
    <row r="138" spans="1:15" ht="15" x14ac:dyDescent="0.25">
      <c r="A138" s="5" t="s">
        <v>1324</v>
      </c>
      <c r="B138" s="7" t="s">
        <v>1355</v>
      </c>
      <c r="C138" s="13" t="s">
        <v>148</v>
      </c>
      <c r="D138" s="18" t="s">
        <v>1375</v>
      </c>
      <c r="E138" s="99"/>
      <c r="F138" s="35"/>
      <c r="G138" s="99"/>
      <c r="H138" s="35"/>
      <c r="I138" s="33">
        <v>2.66E-12</v>
      </c>
      <c r="J138" s="11">
        <v>2.66E-12</v>
      </c>
      <c r="K138" s="6" t="s">
        <v>1360</v>
      </c>
      <c r="L138" s="19" t="s">
        <v>1331</v>
      </c>
      <c r="M138" s="7">
        <v>5.7288892415999998E-7</v>
      </c>
      <c r="N138" s="5">
        <v>1.3163808E-9</v>
      </c>
      <c r="O138" s="129">
        <f>IFERROR(IF(OR($C138="",$C138="No CAS"),INDEX('DEQ Pollutant List'!$D$7:$D$611,MATCH($D138,'DEQ Pollutant List'!$B$7:$B$611,0)),INDEX('DEQ Pollutant List'!$D$7:$D$611,MATCH($C138,'DEQ Pollutant List'!$A$7:$A$611,0))),"")</f>
        <v>545</v>
      </c>
    </row>
    <row r="139" spans="1:15" ht="15" x14ac:dyDescent="0.25">
      <c r="A139" s="5" t="s">
        <v>1324</v>
      </c>
      <c r="B139" s="7" t="s">
        <v>1355</v>
      </c>
      <c r="C139" s="13" t="s">
        <v>149</v>
      </c>
      <c r="D139" s="18" t="s">
        <v>196</v>
      </c>
      <c r="E139" s="99"/>
      <c r="F139" s="35"/>
      <c r="G139" s="99"/>
      <c r="H139" s="35"/>
      <c r="I139" s="33">
        <v>5.7099999999999997E-12</v>
      </c>
      <c r="J139" s="11">
        <v>5.7099999999999997E-12</v>
      </c>
      <c r="K139" s="6" t="s">
        <v>1360</v>
      </c>
      <c r="L139" s="19" t="s">
        <v>1331</v>
      </c>
      <c r="M139" s="7">
        <v>1.22977284096E-6</v>
      </c>
      <c r="N139" s="5">
        <v>2.8257647999999998E-9</v>
      </c>
      <c r="O139" s="129">
        <f>IFERROR(IF(OR($C139="",$C139="No CAS"),INDEX('DEQ Pollutant List'!$D$7:$D$611,MATCH($D139,'DEQ Pollutant List'!$B$7:$B$611,0)),INDEX('DEQ Pollutant List'!$D$7:$D$611,MATCH($C139,'DEQ Pollutant List'!$A$7:$A$611,0))),"")</f>
        <v>546</v>
      </c>
    </row>
    <row r="140" spans="1:15" ht="15" x14ac:dyDescent="0.25">
      <c r="A140" s="5" t="s">
        <v>1324</v>
      </c>
      <c r="B140" s="7" t="s">
        <v>1355</v>
      </c>
      <c r="C140" s="13" t="s">
        <v>150</v>
      </c>
      <c r="D140" s="18" t="s">
        <v>198</v>
      </c>
      <c r="E140" s="99"/>
      <c r="F140" s="35"/>
      <c r="G140" s="99"/>
      <c r="H140" s="35"/>
      <c r="I140" s="33">
        <v>7.9800000000000003E-13</v>
      </c>
      <c r="J140" s="11">
        <v>7.9800000000000003E-13</v>
      </c>
      <c r="K140" s="6" t="s">
        <v>1360</v>
      </c>
      <c r="L140" s="19" t="s">
        <v>1331</v>
      </c>
      <c r="M140" s="7">
        <v>1.7186667724800003E-7</v>
      </c>
      <c r="N140" s="5">
        <v>3.9491424E-10</v>
      </c>
      <c r="O140" s="129">
        <f>IFERROR(IF(OR($C140="",$C140="No CAS"),INDEX('DEQ Pollutant List'!$D$7:$D$611,MATCH($D140,'DEQ Pollutant List'!$B$7:$B$611,0)),INDEX('DEQ Pollutant List'!$D$7:$D$611,MATCH($C140,'DEQ Pollutant List'!$A$7:$A$611,0))),"")</f>
        <v>547</v>
      </c>
    </row>
    <row r="141" spans="1:15" ht="15" x14ac:dyDescent="0.25">
      <c r="A141" s="5" t="s">
        <v>1324</v>
      </c>
      <c r="B141" s="7" t="s">
        <v>1355</v>
      </c>
      <c r="C141" s="13" t="s">
        <v>151</v>
      </c>
      <c r="D141" s="18" t="s">
        <v>936</v>
      </c>
      <c r="E141" s="99"/>
      <c r="F141" s="35"/>
      <c r="G141" s="99"/>
      <c r="H141" s="35"/>
      <c r="I141" s="33">
        <v>4.9999999999999997E-12</v>
      </c>
      <c r="J141" s="11">
        <v>4.9999999999999997E-12</v>
      </c>
      <c r="K141" s="6" t="s">
        <v>1360</v>
      </c>
      <c r="L141" s="19" t="s">
        <v>1331</v>
      </c>
      <c r="M141" s="7">
        <v>1.0768588799999999E-6</v>
      </c>
      <c r="N141" s="5">
        <v>2.4743999999999996E-9</v>
      </c>
      <c r="O141" s="129">
        <f>IFERROR(IF(OR($C141="",$C141="No CAS"),INDEX('DEQ Pollutant List'!$D$7:$D$611,MATCH($D141,'DEQ Pollutant List'!$B$7:$B$611,0)),INDEX('DEQ Pollutant List'!$D$7:$D$611,MATCH($C141,'DEQ Pollutant List'!$A$7:$A$611,0))),"")</f>
        <v>548</v>
      </c>
    </row>
    <row r="142" spans="1:15" ht="15" x14ac:dyDescent="0.25">
      <c r="A142" s="5" t="s">
        <v>1324</v>
      </c>
      <c r="B142" s="7" t="s">
        <v>1355</v>
      </c>
      <c r="C142" s="13" t="s">
        <v>112</v>
      </c>
      <c r="D142" s="18" t="s">
        <v>419</v>
      </c>
      <c r="E142" s="99"/>
      <c r="F142" s="35"/>
      <c r="G142" s="99"/>
      <c r="H142" s="35"/>
      <c r="I142" s="33">
        <v>3.0600000000000001E-7</v>
      </c>
      <c r="J142" s="11">
        <v>3.0600000000000001E-7</v>
      </c>
      <c r="K142" s="6" t="s">
        <v>1360</v>
      </c>
      <c r="L142" s="19" t="s">
        <v>1331</v>
      </c>
      <c r="M142" s="7">
        <v>6.5903763456000006E-2</v>
      </c>
      <c r="N142" s="5">
        <v>1.5143328000000002E-4</v>
      </c>
      <c r="O142" s="129">
        <f>IFERROR(IF(OR($C142="",$C142="No CAS"),INDEX('DEQ Pollutant List'!$D$7:$D$611,MATCH($D142,'DEQ Pollutant List'!$B$7:$B$611,0)),INDEX('DEQ Pollutant List'!$D$7:$D$611,MATCH($C142,'DEQ Pollutant List'!$A$7:$A$611,0))),"")</f>
        <v>33</v>
      </c>
    </row>
    <row r="143" spans="1:15" ht="15" x14ac:dyDescent="0.25">
      <c r="A143" s="5" t="s">
        <v>1324</v>
      </c>
      <c r="B143" s="7" t="s">
        <v>1355</v>
      </c>
      <c r="C143" s="13" t="s">
        <v>53</v>
      </c>
      <c r="D143" s="18" t="s">
        <v>424</v>
      </c>
      <c r="E143" s="99"/>
      <c r="F143" s="35"/>
      <c r="G143" s="99"/>
      <c r="H143" s="35"/>
      <c r="I143" s="33">
        <v>1.8899999999999999E-6</v>
      </c>
      <c r="J143" s="11">
        <v>1.8899999999999999E-6</v>
      </c>
      <c r="K143" s="6" t="s">
        <v>1360</v>
      </c>
      <c r="L143" s="19" t="s">
        <v>1331</v>
      </c>
      <c r="M143" s="7">
        <v>0.40705265664000001</v>
      </c>
      <c r="N143" s="5">
        <v>9.3532319999999991E-4</v>
      </c>
      <c r="O143" s="129">
        <f>IFERROR(IF(OR($C143="",$C143="No CAS"),INDEX('DEQ Pollutant List'!$D$7:$D$611,MATCH($D143,'DEQ Pollutant List'!$B$7:$B$611,0)),INDEX('DEQ Pollutant List'!$D$7:$D$611,MATCH($C143,'DEQ Pollutant List'!$A$7:$A$611,0))),"")</f>
        <v>37</v>
      </c>
    </row>
    <row r="144" spans="1:15" ht="15" x14ac:dyDescent="0.25">
      <c r="A144" s="5" t="s">
        <v>1324</v>
      </c>
      <c r="B144" s="7" t="s">
        <v>1355</v>
      </c>
      <c r="C144" s="13" t="s">
        <v>54</v>
      </c>
      <c r="D144" s="93" t="s">
        <v>437</v>
      </c>
      <c r="E144" s="99"/>
      <c r="F144" s="35"/>
      <c r="G144" s="99"/>
      <c r="H144" s="35"/>
      <c r="I144" s="33">
        <v>2.0900000000000001E-4</v>
      </c>
      <c r="J144" s="11">
        <v>2.0900000000000001E-4</v>
      </c>
      <c r="K144" s="6" t="s">
        <v>1360</v>
      </c>
      <c r="L144" s="19" t="s">
        <v>1331</v>
      </c>
      <c r="M144" s="7">
        <v>45.012701184000008</v>
      </c>
      <c r="N144" s="5">
        <v>0.10342992000000001</v>
      </c>
      <c r="O144" s="129">
        <f>IFERROR(IF(OR($C144="",$C144="No CAS"),INDEX('DEQ Pollutant List'!$D$7:$D$611,MATCH($D144,'DEQ Pollutant List'!$B$7:$B$611,0)),INDEX('DEQ Pollutant List'!$D$7:$D$611,MATCH($C144,'DEQ Pollutant List'!$A$7:$A$611,0))),"")</f>
        <v>45</v>
      </c>
    </row>
    <row r="145" spans="1:15" ht="15" x14ac:dyDescent="0.25">
      <c r="A145" s="5" t="s">
        <v>1324</v>
      </c>
      <c r="B145" s="7" t="s">
        <v>1355</v>
      </c>
      <c r="C145" s="13" t="s">
        <v>55</v>
      </c>
      <c r="D145" s="93" t="s">
        <v>462</v>
      </c>
      <c r="E145" s="99"/>
      <c r="F145" s="35"/>
      <c r="G145" s="99"/>
      <c r="H145" s="35"/>
      <c r="I145" s="33">
        <v>2.85E-8</v>
      </c>
      <c r="J145" s="11">
        <v>2.85E-8</v>
      </c>
      <c r="K145" s="6" t="s">
        <v>1360</v>
      </c>
      <c r="L145" s="19" t="s">
        <v>1331</v>
      </c>
      <c r="M145" s="7">
        <v>6.1380956160000007E-3</v>
      </c>
      <c r="N145" s="5">
        <v>1.410408E-5</v>
      </c>
      <c r="O145" s="129">
        <f>IFERROR(IF(OR($C145="",$C145="No CAS"),INDEX('DEQ Pollutant List'!$D$7:$D$611,MATCH($D145,'DEQ Pollutant List'!$B$7:$B$611,0)),INDEX('DEQ Pollutant List'!$D$7:$D$611,MATCH($C145,'DEQ Pollutant List'!$A$7:$A$611,0))),"")</f>
        <v>58</v>
      </c>
    </row>
    <row r="146" spans="1:15" ht="15" x14ac:dyDescent="0.25">
      <c r="A146" s="5" t="s">
        <v>1324</v>
      </c>
      <c r="B146" s="7" t="s">
        <v>1355</v>
      </c>
      <c r="C146" s="13" t="s">
        <v>56</v>
      </c>
      <c r="D146" s="93" t="s">
        <v>498</v>
      </c>
      <c r="E146" s="99"/>
      <c r="F146" s="35"/>
      <c r="G146" s="99"/>
      <c r="H146" s="35"/>
      <c r="I146" s="33">
        <v>3.2399999999999999E-7</v>
      </c>
      <c r="J146" s="11">
        <v>3.2399999999999999E-7</v>
      </c>
      <c r="K146" s="6" t="s">
        <v>1360</v>
      </c>
      <c r="L146" s="19" t="s">
        <v>1331</v>
      </c>
      <c r="M146" s="7">
        <v>6.9780455424000007E-2</v>
      </c>
      <c r="N146" s="5">
        <v>1.6034112E-4</v>
      </c>
      <c r="O146" s="129">
        <f>IFERROR(IF(OR($C146="",$C146="No CAS"),INDEX('DEQ Pollutant List'!$D$7:$D$611,MATCH($D146,'DEQ Pollutant List'!$B$7:$B$611,0)),INDEX('DEQ Pollutant List'!$D$7:$D$611,MATCH($C146,'DEQ Pollutant List'!$A$7:$A$611,0))),"")</f>
        <v>83</v>
      </c>
    </row>
    <row r="147" spans="1:15" ht="15" x14ac:dyDescent="0.25">
      <c r="A147" s="5" t="s">
        <v>1324</v>
      </c>
      <c r="B147" s="7" t="s">
        <v>1355</v>
      </c>
      <c r="C147" s="13" t="s">
        <v>57</v>
      </c>
      <c r="D147" s="93" t="s">
        <v>564</v>
      </c>
      <c r="E147" s="99"/>
      <c r="F147" s="35"/>
      <c r="G147" s="99"/>
      <c r="H147" s="35"/>
      <c r="I147" s="33">
        <v>2.72E-7</v>
      </c>
      <c r="J147" s="11">
        <v>2.72E-7</v>
      </c>
      <c r="K147" s="6" t="s">
        <v>1360</v>
      </c>
      <c r="L147" s="19" t="s">
        <v>1331</v>
      </c>
      <c r="M147" s="7">
        <v>5.8581123072000002E-2</v>
      </c>
      <c r="N147" s="5">
        <v>1.3460735999999999E-4</v>
      </c>
      <c r="O147" s="129">
        <f>IFERROR(IF(OR($C147="",$C147="No CAS"),INDEX('DEQ Pollutant List'!$D$7:$D$611,MATCH($D147,'DEQ Pollutant List'!$B$7:$B$611,0)),INDEX('DEQ Pollutant List'!$D$7:$D$611,MATCH($C147,'DEQ Pollutant List'!$A$7:$A$611,0))),"")</f>
        <v>136</v>
      </c>
    </row>
    <row r="148" spans="1:15" ht="15" x14ac:dyDescent="0.25">
      <c r="A148" s="5" t="s">
        <v>1324</v>
      </c>
      <c r="B148" s="7" t="s">
        <v>1355</v>
      </c>
      <c r="C148" s="13" t="s">
        <v>58</v>
      </c>
      <c r="D148" s="93" t="s">
        <v>568</v>
      </c>
      <c r="E148" s="99"/>
      <c r="F148" s="35"/>
      <c r="G148" s="99"/>
      <c r="H148" s="35"/>
      <c r="I148" s="33">
        <v>4.9699999999999996E-7</v>
      </c>
      <c r="J148" s="11">
        <v>4.9699999999999996E-7</v>
      </c>
      <c r="K148" s="6" t="s">
        <v>1360</v>
      </c>
      <c r="L148" s="19" t="s">
        <v>1331</v>
      </c>
      <c r="M148" s="7">
        <v>0.107039772672</v>
      </c>
      <c r="N148" s="5">
        <v>2.4595535999999998E-4</v>
      </c>
      <c r="O148" s="129">
        <f>IFERROR(IF(OR($C148="",$C148="No CAS"),INDEX('DEQ Pollutant List'!$D$7:$D$611,MATCH($D148,'DEQ Pollutant List'!$B$7:$B$611,0)),INDEX('DEQ Pollutant List'!$D$7:$D$611,MATCH($C148,'DEQ Pollutant List'!$A$7:$A$611,0))),"")</f>
        <v>146</v>
      </c>
    </row>
    <row r="149" spans="1:15" ht="15" x14ac:dyDescent="0.25">
      <c r="A149" s="5" t="s">
        <v>1324</v>
      </c>
      <c r="B149" s="7" t="s">
        <v>1355</v>
      </c>
      <c r="C149" s="13" t="s">
        <v>59</v>
      </c>
      <c r="D149" s="93" t="s">
        <v>570</v>
      </c>
      <c r="E149" s="99"/>
      <c r="F149" s="35"/>
      <c r="G149" s="99"/>
      <c r="H149" s="35"/>
      <c r="I149" s="33">
        <v>3.7900000000000001E-6</v>
      </c>
      <c r="J149" s="11">
        <v>3.7900000000000001E-6</v>
      </c>
      <c r="K149" s="6" t="s">
        <v>1360</v>
      </c>
      <c r="L149" s="19" t="s">
        <v>1331</v>
      </c>
      <c r="M149" s="7">
        <v>0.81625903104000008</v>
      </c>
      <c r="N149" s="5">
        <v>1.8755952000000002E-3</v>
      </c>
      <c r="O149" s="129">
        <f>IFERROR(IF(OR($C149="",$C149="No CAS"),INDEX('DEQ Pollutant List'!$D$7:$D$611,MATCH($D149,'DEQ Pollutant List'!$B$7:$B$611,0)),INDEX('DEQ Pollutant List'!$D$7:$D$611,MATCH($C149,'DEQ Pollutant List'!$A$7:$A$611,0))),"")</f>
        <v>149</v>
      </c>
    </row>
    <row r="150" spans="1:15" ht="15" x14ac:dyDescent="0.25">
      <c r="A150" s="5" t="s">
        <v>1324</v>
      </c>
      <c r="B150" s="7" t="s">
        <v>1355</v>
      </c>
      <c r="C150" s="13" t="s">
        <v>62</v>
      </c>
      <c r="D150" s="93" t="s">
        <v>798</v>
      </c>
      <c r="E150" s="99"/>
      <c r="F150" s="35"/>
      <c r="G150" s="99"/>
      <c r="H150" s="35"/>
      <c r="I150" s="33">
        <v>5.2100000000000001E-6</v>
      </c>
      <c r="J150" s="11">
        <v>5.2100000000000001E-6</v>
      </c>
      <c r="K150" s="6" t="s">
        <v>1360</v>
      </c>
      <c r="L150" s="19" t="s">
        <v>1331</v>
      </c>
      <c r="M150" s="7">
        <v>1.1220869529600002</v>
      </c>
      <c r="N150" s="5">
        <v>2.5783248000000002E-3</v>
      </c>
      <c r="O150" s="129">
        <f>IFERROR(IF(OR($C150="",$C150="No CAS"),INDEX('DEQ Pollutant List'!$D$7:$D$611,MATCH($D150,'DEQ Pollutant List'!$B$7:$B$611,0)),INDEX('DEQ Pollutant List'!$D$7:$D$611,MATCH($C150,'DEQ Pollutant List'!$A$7:$A$611,0))),"")</f>
        <v>305</v>
      </c>
    </row>
    <row r="151" spans="1:15" ht="15" x14ac:dyDescent="0.25">
      <c r="A151" s="5" t="s">
        <v>1324</v>
      </c>
      <c r="B151" s="7" t="s">
        <v>1355</v>
      </c>
      <c r="C151" s="13" t="s">
        <v>63</v>
      </c>
      <c r="D151" s="93" t="s">
        <v>803</v>
      </c>
      <c r="E151" s="99"/>
      <c r="F151" s="35"/>
      <c r="G151" s="99"/>
      <c r="H151" s="35"/>
      <c r="I151" s="33">
        <v>9.5699999999999995E-5</v>
      </c>
      <c r="J151" s="11">
        <v>9.5699999999999995E-5</v>
      </c>
      <c r="K151" s="6" t="s">
        <v>1360</v>
      </c>
      <c r="L151" s="19" t="s">
        <v>1331</v>
      </c>
      <c r="M151" s="7">
        <v>20.611078963200001</v>
      </c>
      <c r="N151" s="5">
        <v>4.7360015999999998E-2</v>
      </c>
      <c r="O151" s="129">
        <f>IFERROR(IF(OR($C151="",$C151="No CAS"),INDEX('DEQ Pollutant List'!$D$7:$D$611,MATCH($D151,'DEQ Pollutant List'!$B$7:$B$611,0)),INDEX('DEQ Pollutant List'!$D$7:$D$611,MATCH($C151,'DEQ Pollutant List'!$A$7:$A$611,0))),"")</f>
        <v>312</v>
      </c>
    </row>
    <row r="152" spans="1:15" ht="15" x14ac:dyDescent="0.25">
      <c r="A152" s="5" t="s">
        <v>1324</v>
      </c>
      <c r="B152" s="7" t="s">
        <v>1355</v>
      </c>
      <c r="C152" s="13" t="s">
        <v>64</v>
      </c>
      <c r="D152" s="93" t="s">
        <v>810</v>
      </c>
      <c r="E152" s="99"/>
      <c r="F152" s="35"/>
      <c r="G152" s="99"/>
      <c r="H152" s="35"/>
      <c r="I152" s="33">
        <v>1.06E-6</v>
      </c>
      <c r="J152" s="11">
        <v>1.06E-6</v>
      </c>
      <c r="K152" s="6" t="s">
        <v>1360</v>
      </c>
      <c r="L152" s="19" t="s">
        <v>1331</v>
      </c>
      <c r="M152" s="7">
        <v>0.22829408256000003</v>
      </c>
      <c r="N152" s="5">
        <v>5.2457280000000001E-4</v>
      </c>
      <c r="O152" s="129">
        <f>IFERROR(IF(OR($C152="",$C152="No CAS"),INDEX('DEQ Pollutant List'!$D$7:$D$611,MATCH($D152,'DEQ Pollutant List'!$B$7:$B$611,0)),INDEX('DEQ Pollutant List'!$D$7:$D$611,MATCH($C152,'DEQ Pollutant List'!$A$7:$A$611,0))),"")</f>
        <v>316</v>
      </c>
    </row>
    <row r="153" spans="1:15" ht="15" x14ac:dyDescent="0.25">
      <c r="A153" s="5" t="s">
        <v>1324</v>
      </c>
      <c r="B153" s="7" t="s">
        <v>1355</v>
      </c>
      <c r="C153" s="13" t="s">
        <v>65</v>
      </c>
      <c r="D153" s="93" t="s">
        <v>841</v>
      </c>
      <c r="E153" s="99"/>
      <c r="F153" s="35"/>
      <c r="G153" s="99"/>
      <c r="H153" s="35"/>
      <c r="I153" s="33">
        <v>3.1053236060448153E-6</v>
      </c>
      <c r="J153" s="11">
        <v>3.1053236060448153E-6</v>
      </c>
      <c r="K153" s="6" t="s">
        <v>1360</v>
      </c>
      <c r="L153" s="19" t="s">
        <v>1331</v>
      </c>
      <c r="M153" s="7">
        <v>0.66879906008859624</v>
      </c>
      <c r="N153" s="5">
        <v>1.5367625461594583E-3</v>
      </c>
      <c r="O153" s="129">
        <f>IFERROR(IF(OR($C153="",$C153="No CAS"),INDEX('DEQ Pollutant List'!$D$7:$D$611,MATCH($D153,'DEQ Pollutant List'!$B$7:$B$611,0)),INDEX('DEQ Pollutant List'!$D$7:$D$611,MATCH($C153,'DEQ Pollutant List'!$A$7:$A$611,0))),"")</f>
        <v>361</v>
      </c>
    </row>
    <row r="154" spans="1:15" ht="15" x14ac:dyDescent="0.25">
      <c r="A154" s="5" t="s">
        <v>1324</v>
      </c>
      <c r="B154" s="7" t="s">
        <v>1355</v>
      </c>
      <c r="C154" s="13">
        <v>365</v>
      </c>
      <c r="D154" s="93" t="s">
        <v>866</v>
      </c>
      <c r="E154" s="99"/>
      <c r="F154" s="35"/>
      <c r="G154" s="99"/>
      <c r="H154" s="35"/>
      <c r="I154" s="33">
        <v>2.7999999999999999E-6</v>
      </c>
      <c r="J154" s="11">
        <v>2.7999999999999999E-6</v>
      </c>
      <c r="K154" s="6" t="s">
        <v>1360</v>
      </c>
      <c r="L154" s="19" t="s">
        <v>1331</v>
      </c>
      <c r="M154" s="7">
        <v>0.60304097280000002</v>
      </c>
      <c r="N154" s="5">
        <v>1.385664E-3</v>
      </c>
      <c r="O154" s="129">
        <f>IFERROR(IF(OR($C154="",$C154="No CAS"),INDEX('DEQ Pollutant List'!$D$7:$D$611,MATCH($D154,'DEQ Pollutant List'!$B$7:$B$611,0)),INDEX('DEQ Pollutant List'!$D$7:$D$611,MATCH($C154,'DEQ Pollutant List'!$A$7:$A$611,0))),"")</f>
        <v>365</v>
      </c>
    </row>
    <row r="155" spans="1:15" ht="15" x14ac:dyDescent="0.25">
      <c r="A155" s="5" t="s">
        <v>1324</v>
      </c>
      <c r="B155" s="7" t="s">
        <v>1355</v>
      </c>
      <c r="C155" s="13">
        <v>504</v>
      </c>
      <c r="D155" s="93" t="s">
        <v>1068</v>
      </c>
      <c r="E155" s="99"/>
      <c r="F155" s="35"/>
      <c r="G155" s="99"/>
      <c r="H155" s="35"/>
      <c r="I155" s="33">
        <v>3.1E-4</v>
      </c>
      <c r="J155" s="11">
        <v>3.1E-4</v>
      </c>
      <c r="K155" s="6" t="s">
        <v>1360</v>
      </c>
      <c r="L155" s="19" t="s">
        <v>1331</v>
      </c>
      <c r="M155" s="7">
        <v>66.765250559999998</v>
      </c>
      <c r="N155" s="5">
        <v>0.15341279999999999</v>
      </c>
      <c r="O155" s="129">
        <f>IFERROR(IF(OR($C155="",$C155="No CAS"),INDEX('DEQ Pollutant List'!$D$7:$D$611,MATCH($D155,'DEQ Pollutant List'!$B$7:$B$611,0)),INDEX('DEQ Pollutant List'!$D$7:$D$611,MATCH($C155,'DEQ Pollutant List'!$A$7:$A$611,0))),"")</f>
        <v>504</v>
      </c>
    </row>
    <row r="156" spans="1:15" ht="15" x14ac:dyDescent="0.25">
      <c r="A156" s="5" t="s">
        <v>1324</v>
      </c>
      <c r="B156" s="7" t="s">
        <v>1355</v>
      </c>
      <c r="C156" s="13" t="s">
        <v>67</v>
      </c>
      <c r="D156" s="93" t="s">
        <v>1136</v>
      </c>
      <c r="E156" s="99"/>
      <c r="F156" s="35"/>
      <c r="G156" s="99"/>
      <c r="H156" s="35"/>
      <c r="I156" s="33">
        <v>1.6199999999999999E-6</v>
      </c>
      <c r="J156" s="11">
        <v>1.6199999999999999E-6</v>
      </c>
      <c r="K156" s="6" t="s">
        <v>1360</v>
      </c>
      <c r="L156" s="19" t="s">
        <v>1331</v>
      </c>
      <c r="M156" s="7">
        <v>0.34890227711999999</v>
      </c>
      <c r="N156" s="5">
        <v>8.0170559999999998E-4</v>
      </c>
      <c r="O156" s="129">
        <f>IFERROR(IF(OR($C156="",$C156="No CAS"),INDEX('DEQ Pollutant List'!$D$7:$D$611,MATCH($D156,'DEQ Pollutant List'!$B$7:$B$611,0)),INDEX('DEQ Pollutant List'!$D$7:$D$611,MATCH($C156,'DEQ Pollutant List'!$A$7:$A$611,0))),"")</f>
        <v>575</v>
      </c>
    </row>
    <row r="157" spans="1:15" ht="15" x14ac:dyDescent="0.25">
      <c r="A157" s="5" t="s">
        <v>1324</v>
      </c>
      <c r="B157" s="7" t="s">
        <v>1355</v>
      </c>
      <c r="C157" s="13" t="s">
        <v>113</v>
      </c>
      <c r="D157" s="93" t="s">
        <v>1141</v>
      </c>
      <c r="E157" s="99"/>
      <c r="F157" s="35"/>
      <c r="G157" s="99"/>
      <c r="H157" s="35"/>
      <c r="I157" s="33">
        <v>9.850000000000001E-7</v>
      </c>
      <c r="J157" s="11">
        <v>9.850000000000001E-7</v>
      </c>
      <c r="K157" s="6" t="s">
        <v>1360</v>
      </c>
      <c r="L157" s="19" t="s">
        <v>1331</v>
      </c>
      <c r="M157" s="7">
        <v>0.21214119936000003</v>
      </c>
      <c r="N157" s="5">
        <v>4.8745680000000005E-4</v>
      </c>
      <c r="O157" s="129">
        <f>IFERROR(IF(OR($C157="",$C157="No CAS"),INDEX('DEQ Pollutant List'!$D$7:$D$611,MATCH($D157,'DEQ Pollutant List'!$B$7:$B$611,0)),INDEX('DEQ Pollutant List'!$D$7:$D$611,MATCH($C157,'DEQ Pollutant List'!$A$7:$A$611,0))),"")</f>
        <v>580</v>
      </c>
    </row>
    <row r="158" spans="1:15" ht="15" x14ac:dyDescent="0.25">
      <c r="A158" s="5" t="s">
        <v>1324</v>
      </c>
      <c r="B158" s="7" t="s">
        <v>1355</v>
      </c>
      <c r="C158" s="13" t="s">
        <v>114</v>
      </c>
      <c r="D158" s="93" t="s">
        <v>1170</v>
      </c>
      <c r="E158" s="99"/>
      <c r="F158" s="35"/>
      <c r="G158" s="99"/>
      <c r="H158" s="35"/>
      <c r="I158" s="33">
        <v>1.8500000000000001E-6</v>
      </c>
      <c r="J158" s="11">
        <v>1.8500000000000001E-6</v>
      </c>
      <c r="K158" s="6" t="s">
        <v>1360</v>
      </c>
      <c r="L158" s="19" t="s">
        <v>1331</v>
      </c>
      <c r="M158" s="7">
        <v>0.39843778560000004</v>
      </c>
      <c r="N158" s="5">
        <v>9.1552799999999998E-4</v>
      </c>
      <c r="O158" s="129">
        <f>IFERROR(IF(OR($C158="",$C158="No CAS"),INDEX('DEQ Pollutant List'!$D$7:$D$611,MATCH($D158,'DEQ Pollutant List'!$B$7:$B$611,0)),INDEX('DEQ Pollutant List'!$D$7:$D$611,MATCH($C158,'DEQ Pollutant List'!$A$7:$A$611,0))),"")</f>
        <v>595</v>
      </c>
    </row>
    <row r="159" spans="1:15" ht="15" x14ac:dyDescent="0.25">
      <c r="A159" s="5" t="s">
        <v>1324</v>
      </c>
      <c r="B159" s="7" t="s">
        <v>1355</v>
      </c>
      <c r="C159" s="13" t="s">
        <v>69</v>
      </c>
      <c r="D159" s="93" t="s">
        <v>1238</v>
      </c>
      <c r="E159" s="99"/>
      <c r="F159" s="35"/>
      <c r="G159" s="99"/>
      <c r="H159" s="35"/>
      <c r="I159" s="33">
        <v>5.9400000000000005E-7</v>
      </c>
      <c r="J159" s="11">
        <v>5.9400000000000005E-7</v>
      </c>
      <c r="K159" s="6" t="s">
        <v>1360</v>
      </c>
      <c r="L159" s="19" t="s">
        <v>1331</v>
      </c>
      <c r="M159" s="7">
        <v>0.12793083494400001</v>
      </c>
      <c r="N159" s="5">
        <v>2.9395872000000003E-4</v>
      </c>
      <c r="O159" s="129">
        <f>IFERROR(IF(OR($C159="",$C159="No CAS"),INDEX('DEQ Pollutant List'!$D$7:$D$611,MATCH($D159,'DEQ Pollutant List'!$B$7:$B$611,0)),INDEX('DEQ Pollutant List'!$D$7:$D$611,MATCH($C159,'DEQ Pollutant List'!$A$7:$A$611,0))),"")</f>
        <v>620</v>
      </c>
    </row>
    <row r="160" spans="1:15" ht="15" x14ac:dyDescent="0.25">
      <c r="A160" s="5" t="s">
        <v>1324</v>
      </c>
      <c r="B160" s="7" t="s">
        <v>1355</v>
      </c>
      <c r="C160" s="13" t="s">
        <v>71</v>
      </c>
      <c r="D160" s="93" t="s">
        <v>1250</v>
      </c>
      <c r="E160" s="99"/>
      <c r="F160" s="35"/>
      <c r="G160" s="99"/>
      <c r="H160" s="35"/>
      <c r="I160" s="33">
        <v>5.7599999999999997E-5</v>
      </c>
      <c r="J160" s="11">
        <v>5.7599999999999997E-5</v>
      </c>
      <c r="K160" s="6" t="s">
        <v>1360</v>
      </c>
      <c r="L160" s="19" t="s">
        <v>1331</v>
      </c>
      <c r="M160" s="7">
        <v>12.4054142976</v>
      </c>
      <c r="N160" s="5">
        <v>2.8505087999999998E-2</v>
      </c>
      <c r="O160" s="129">
        <f>IFERROR(IF(OR($C160="",$C160="No CAS"),INDEX('DEQ Pollutant List'!$D$7:$D$611,MATCH($D160,'DEQ Pollutant List'!$B$7:$B$611,0)),INDEX('DEQ Pollutant List'!$D$7:$D$611,MATCH($C160,'DEQ Pollutant List'!$A$7:$A$611,0))),"")</f>
        <v>632</v>
      </c>
    </row>
    <row r="161" spans="1:15" ht="15" x14ac:dyDescent="0.25">
      <c r="A161" s="5" t="s">
        <v>1324</v>
      </c>
      <c r="B161" s="7" t="s">
        <v>1356</v>
      </c>
      <c r="C161" s="13" t="s">
        <v>72</v>
      </c>
      <c r="D161" s="93" t="s">
        <v>1359</v>
      </c>
      <c r="E161" s="99"/>
      <c r="F161" s="35"/>
      <c r="G161" s="99"/>
      <c r="H161" s="35"/>
      <c r="I161" s="33">
        <v>5.7800000000000002E-5</v>
      </c>
      <c r="J161" s="11">
        <v>5.7800000000000002E-5</v>
      </c>
      <c r="K161" s="6" t="s">
        <v>1360</v>
      </c>
      <c r="L161" s="19" t="s">
        <v>1333</v>
      </c>
      <c r="M161" s="7">
        <v>8.0091379200000007E-2</v>
      </c>
      <c r="N161" s="5">
        <v>5.7208127999999999E-3</v>
      </c>
      <c r="O161" s="129">
        <f>IFERROR(IF(OR($C161="",$C161="No CAS"),INDEX('DEQ Pollutant List'!$D$7:$D$611,MATCH($D161,'DEQ Pollutant List'!$B$7:$B$611,0)),INDEX('DEQ Pollutant List'!$D$7:$D$611,MATCH($C161,'DEQ Pollutant List'!$A$7:$A$611,0))),"")</f>
        <v>326</v>
      </c>
    </row>
    <row r="162" spans="1:15" ht="15" x14ac:dyDescent="0.25">
      <c r="A162" s="5" t="s">
        <v>1324</v>
      </c>
      <c r="B162" s="7" t="s">
        <v>1356</v>
      </c>
      <c r="C162" s="13" t="s">
        <v>73</v>
      </c>
      <c r="D162" s="18" t="s">
        <v>1361</v>
      </c>
      <c r="E162" s="99"/>
      <c r="F162" s="35"/>
      <c r="G162" s="99"/>
      <c r="H162" s="35"/>
      <c r="I162" s="33">
        <v>1.6799999999999998E-5</v>
      </c>
      <c r="J162" s="11">
        <v>1.6799999999999998E-5</v>
      </c>
      <c r="K162" s="6" t="s">
        <v>1360</v>
      </c>
      <c r="L162" s="19" t="s">
        <v>1333</v>
      </c>
      <c r="M162" s="7">
        <v>2.3279155199999998E-2</v>
      </c>
      <c r="N162" s="5">
        <v>1.6627967999999999E-3</v>
      </c>
      <c r="O162" s="129">
        <f>IFERROR(IF(OR($C162="",$C162="No CAS"),INDEX('DEQ Pollutant List'!$D$7:$D$611,MATCH($D162,'DEQ Pollutant List'!$B$7:$B$611,0)),INDEX('DEQ Pollutant List'!$D$7:$D$611,MATCH($C162,'DEQ Pollutant List'!$A$7:$A$611,0))),"")</f>
        <v>195</v>
      </c>
    </row>
    <row r="163" spans="1:15" ht="15" x14ac:dyDescent="0.25">
      <c r="A163" s="5" t="s">
        <v>1324</v>
      </c>
      <c r="B163" s="7" t="s">
        <v>1356</v>
      </c>
      <c r="C163" s="13" t="s">
        <v>74</v>
      </c>
      <c r="D163" s="18" t="s">
        <v>267</v>
      </c>
      <c r="E163" s="99"/>
      <c r="F163" s="35"/>
      <c r="G163" s="99"/>
      <c r="H163" s="35"/>
      <c r="I163" s="33">
        <v>1.9999999999999999E-7</v>
      </c>
      <c r="J163" s="11">
        <v>1.9999999999999999E-7</v>
      </c>
      <c r="K163" s="6" t="s">
        <v>1360</v>
      </c>
      <c r="L163" s="19" t="s">
        <v>1333</v>
      </c>
      <c r="M163" s="7">
        <v>2.7713279999999998E-4</v>
      </c>
      <c r="N163" s="5">
        <v>1.97952E-5</v>
      </c>
      <c r="O163" s="129">
        <f>IFERROR(IF(OR($C163="",$C163="No CAS"),INDEX('DEQ Pollutant List'!$D$7:$D$611,MATCH($D163,'DEQ Pollutant List'!$B$7:$B$611,0)),INDEX('DEQ Pollutant List'!$D$7:$D$611,MATCH($C163,'DEQ Pollutant List'!$A$7:$A$611,0))),"")</f>
        <v>126</v>
      </c>
    </row>
    <row r="164" spans="1:15" ht="15" x14ac:dyDescent="0.25">
      <c r="A164" s="5" t="s">
        <v>1324</v>
      </c>
      <c r="B164" s="7" t="s">
        <v>1356</v>
      </c>
      <c r="C164" s="13" t="s">
        <v>75</v>
      </c>
      <c r="D164" s="18" t="s">
        <v>282</v>
      </c>
      <c r="E164" s="99"/>
      <c r="F164" s="35"/>
      <c r="G164" s="99"/>
      <c r="H164" s="35"/>
      <c r="I164" s="33">
        <v>1.8E-7</v>
      </c>
      <c r="J164" s="11">
        <v>1.8E-7</v>
      </c>
      <c r="K164" s="6" t="s">
        <v>1360</v>
      </c>
      <c r="L164" s="19" t="s">
        <v>1333</v>
      </c>
      <c r="M164" s="7">
        <v>2.4941952E-4</v>
      </c>
      <c r="N164" s="5">
        <v>1.7815679999999998E-5</v>
      </c>
      <c r="O164" s="129">
        <f>IFERROR(IF(OR($C164="",$C164="No CAS"),INDEX('DEQ Pollutant List'!$D$7:$D$611,MATCH($D164,'DEQ Pollutant List'!$B$7:$B$611,0)),INDEX('DEQ Pollutant List'!$D$7:$D$611,MATCH($C164,'DEQ Pollutant List'!$A$7:$A$611,0))),"")</f>
        <v>216</v>
      </c>
    </row>
    <row r="165" spans="1:15" ht="15" x14ac:dyDescent="0.25">
      <c r="A165" s="5" t="s">
        <v>1324</v>
      </c>
      <c r="B165" s="7" t="s">
        <v>1356</v>
      </c>
      <c r="C165" s="13" t="s">
        <v>76</v>
      </c>
      <c r="D165" s="18" t="s">
        <v>283</v>
      </c>
      <c r="E165" s="99"/>
      <c r="F165" s="35"/>
      <c r="G165" s="99"/>
      <c r="H165" s="35"/>
      <c r="I165" s="33">
        <v>9.4200000000000004E-7</v>
      </c>
      <c r="J165" s="11">
        <v>9.4200000000000004E-7</v>
      </c>
      <c r="K165" s="6" t="s">
        <v>1360</v>
      </c>
      <c r="L165" s="19" t="s">
        <v>1333</v>
      </c>
      <c r="M165" s="7">
        <v>1.3052954880000002E-3</v>
      </c>
      <c r="N165" s="5">
        <v>9.3235392000000003E-5</v>
      </c>
      <c r="O165" s="129">
        <f>IFERROR(IF(OR($C165="",$C165="No CAS"),INDEX('DEQ Pollutant List'!$D$7:$D$611,MATCH($D165,'DEQ Pollutant List'!$B$7:$B$611,0)),INDEX('DEQ Pollutant List'!$D$7:$D$611,MATCH($C165,'DEQ Pollutant List'!$A$7:$A$611,0))),"")</f>
        <v>218</v>
      </c>
    </row>
    <row r="166" spans="1:15" ht="15" x14ac:dyDescent="0.25">
      <c r="A166" s="5" t="s">
        <v>1324</v>
      </c>
      <c r="B166" s="7" t="s">
        <v>1356</v>
      </c>
      <c r="C166" s="13" t="s">
        <v>77</v>
      </c>
      <c r="D166" s="18" t="s">
        <v>1362</v>
      </c>
      <c r="E166" s="22"/>
      <c r="F166" s="20"/>
      <c r="G166" s="22"/>
      <c r="H166" s="20"/>
      <c r="I166" s="33">
        <v>6.9700000000000002E-6</v>
      </c>
      <c r="J166" s="11">
        <v>6.9700000000000002E-6</v>
      </c>
      <c r="K166" s="6" t="s">
        <v>1360</v>
      </c>
      <c r="L166" s="19" t="s">
        <v>1333</v>
      </c>
      <c r="M166" s="7">
        <v>9.6580780800000002E-3</v>
      </c>
      <c r="N166" s="5">
        <v>6.8986272000000001E-4</v>
      </c>
      <c r="O166" s="129">
        <f>IFERROR(IF(OR($C166="",$C166="No CAS"),INDEX('DEQ Pollutant List'!$D$7:$D$611,MATCH($D166,'DEQ Pollutant List'!$B$7:$B$611,0)),INDEX('DEQ Pollutant List'!$D$7:$D$611,MATCH($C166,'DEQ Pollutant List'!$A$7:$A$611,0))),"")</f>
        <v>333</v>
      </c>
    </row>
    <row r="167" spans="1:15" ht="15" x14ac:dyDescent="0.25">
      <c r="A167" s="5" t="s">
        <v>1324</v>
      </c>
      <c r="B167" s="7" t="s">
        <v>1356</v>
      </c>
      <c r="C167" s="13" t="s">
        <v>78</v>
      </c>
      <c r="D167" s="18" t="s">
        <v>299</v>
      </c>
      <c r="E167" s="22"/>
      <c r="F167" s="20"/>
      <c r="G167" s="22"/>
      <c r="H167" s="20"/>
      <c r="I167" s="33">
        <v>2.3499999999999999E-8</v>
      </c>
      <c r="J167" s="11">
        <v>2.3499999999999999E-8</v>
      </c>
      <c r="K167" s="6" t="s">
        <v>1360</v>
      </c>
      <c r="L167" s="19" t="s">
        <v>1333</v>
      </c>
      <c r="M167" s="7">
        <v>3.2563103999999998E-5</v>
      </c>
      <c r="N167" s="5">
        <v>2.3259359999999998E-6</v>
      </c>
      <c r="O167" s="129">
        <f>IFERROR(IF(OR($C167="",$C167="No CAS"),INDEX('DEQ Pollutant List'!$D$7:$D$611,MATCH($D167,'DEQ Pollutant List'!$B$7:$B$611,0)),INDEX('DEQ Pollutant List'!$D$7:$D$611,MATCH($C167,'DEQ Pollutant List'!$A$7:$A$611,0))),"")</f>
        <v>122</v>
      </c>
    </row>
    <row r="168" spans="1:15" ht="15" x14ac:dyDescent="0.25">
      <c r="A168" s="5" t="s">
        <v>1324</v>
      </c>
      <c r="B168" s="7" t="s">
        <v>1356</v>
      </c>
      <c r="C168" s="13" t="s">
        <v>79</v>
      </c>
      <c r="D168" s="18" t="s">
        <v>346</v>
      </c>
      <c r="E168" s="22"/>
      <c r="F168" s="20"/>
      <c r="G168" s="22"/>
      <c r="H168" s="20"/>
      <c r="I168" s="33">
        <v>2.0999999999999998E-6</v>
      </c>
      <c r="J168" s="11">
        <v>2.0999999999999998E-6</v>
      </c>
      <c r="K168" s="6" t="s">
        <v>1360</v>
      </c>
      <c r="L168" s="19" t="s">
        <v>1333</v>
      </c>
      <c r="M168" s="7">
        <v>2.9098943999999998E-3</v>
      </c>
      <c r="N168" s="5">
        <v>2.0784959999999998E-4</v>
      </c>
      <c r="O168" s="129">
        <f>IFERROR(IF(OR($C168="",$C168="No CAS"),INDEX('DEQ Pollutant List'!$D$7:$D$611,MATCH($D168,'DEQ Pollutant List'!$B$7:$B$611,0)),INDEX('DEQ Pollutant List'!$D$7:$D$611,MATCH($C168,'DEQ Pollutant List'!$A$7:$A$611,0))),"")</f>
        <v>215</v>
      </c>
    </row>
    <row r="169" spans="1:15" ht="15" x14ac:dyDescent="0.25">
      <c r="A169" s="5" t="s">
        <v>1324</v>
      </c>
      <c r="B169" s="7" t="s">
        <v>1356</v>
      </c>
      <c r="C169" s="13" t="s">
        <v>80</v>
      </c>
      <c r="D169" s="18" t="s">
        <v>355</v>
      </c>
      <c r="E169" s="22"/>
      <c r="F169" s="20"/>
      <c r="G169" s="22"/>
      <c r="H169" s="20"/>
      <c r="I169" s="33">
        <v>1.14E-7</v>
      </c>
      <c r="J169" s="11">
        <v>1.14E-7</v>
      </c>
      <c r="K169" s="6" t="s">
        <v>1360</v>
      </c>
      <c r="L169" s="19" t="s">
        <v>1333</v>
      </c>
      <c r="M169" s="7">
        <v>1.5796569599999999E-4</v>
      </c>
      <c r="N169" s="5">
        <v>1.1283264000000001E-5</v>
      </c>
      <c r="O169" s="129">
        <f>IFERROR(IF(OR($C169="",$C169="No CAS"),INDEX('DEQ Pollutant List'!$D$7:$D$611,MATCH($D169,'DEQ Pollutant List'!$B$7:$B$611,0)),INDEX('DEQ Pollutant List'!$D$7:$D$611,MATCH($C169,'DEQ Pollutant List'!$A$7:$A$611,0))),"")</f>
        <v>388</v>
      </c>
    </row>
    <row r="170" spans="1:15" ht="15" x14ac:dyDescent="0.25">
      <c r="A170" s="5" t="s">
        <v>1324</v>
      </c>
      <c r="B170" s="7" t="s">
        <v>1356</v>
      </c>
      <c r="C170" s="13" t="s">
        <v>50</v>
      </c>
      <c r="D170" s="18" t="s">
        <v>377</v>
      </c>
      <c r="E170" s="22"/>
      <c r="F170" s="20"/>
      <c r="G170" s="22"/>
      <c r="H170" s="20"/>
      <c r="I170" s="33">
        <v>2.8299999999999999E-4</v>
      </c>
      <c r="J170" s="11">
        <v>2.8299999999999999E-4</v>
      </c>
      <c r="K170" s="6" t="s">
        <v>1360</v>
      </c>
      <c r="L170" s="19" t="s">
        <v>1333</v>
      </c>
      <c r="M170" s="7">
        <v>0.39214291200000001</v>
      </c>
      <c r="N170" s="5">
        <v>2.8010207999999998E-2</v>
      </c>
      <c r="O170" s="129">
        <f>IFERROR(IF(OR($C170="",$C170="No CAS"),INDEX('DEQ Pollutant List'!$D$7:$D$611,MATCH($D170,'DEQ Pollutant List'!$B$7:$B$611,0)),INDEX('DEQ Pollutant List'!$D$7:$D$611,MATCH($C170,'DEQ Pollutant List'!$A$7:$A$611,0))),"")</f>
        <v>1</v>
      </c>
    </row>
    <row r="171" spans="1:15" ht="15" x14ac:dyDescent="0.25">
      <c r="A171" s="5" t="s">
        <v>1324</v>
      </c>
      <c r="B171" s="7" t="s">
        <v>1356</v>
      </c>
      <c r="C171" s="13" t="s">
        <v>81</v>
      </c>
      <c r="D171" s="18" t="s">
        <v>380</v>
      </c>
      <c r="E171" s="22"/>
      <c r="F171" s="20"/>
      <c r="G171" s="22"/>
      <c r="H171" s="20"/>
      <c r="I171" s="33">
        <v>5.2899999999999996E-4</v>
      </c>
      <c r="J171" s="11">
        <v>5.2899999999999996E-4</v>
      </c>
      <c r="K171" s="6" t="s">
        <v>1360</v>
      </c>
      <c r="L171" s="19" t="s">
        <v>1333</v>
      </c>
      <c r="M171" s="7">
        <v>0.73301625599999998</v>
      </c>
      <c r="N171" s="5">
        <v>5.2358303999999994E-2</v>
      </c>
      <c r="O171" s="129">
        <f>IFERROR(IF(OR($C171="",$C171="No CAS"),INDEX('DEQ Pollutant List'!$D$7:$D$611,MATCH($D171,'DEQ Pollutant List'!$B$7:$B$611,0)),INDEX('DEQ Pollutant List'!$D$7:$D$611,MATCH($C171,'DEQ Pollutant List'!$A$7:$A$611,0))),"")</f>
        <v>634</v>
      </c>
    </row>
    <row r="172" spans="1:15" ht="15" x14ac:dyDescent="0.25">
      <c r="A172" s="5" t="s">
        <v>1324</v>
      </c>
      <c r="B172" s="7" t="s">
        <v>1356</v>
      </c>
      <c r="C172" s="13" t="s">
        <v>82</v>
      </c>
      <c r="D172" s="18" t="s">
        <v>383</v>
      </c>
      <c r="E172" s="22"/>
      <c r="F172" s="20"/>
      <c r="G172" s="22"/>
      <c r="H172" s="20"/>
      <c r="I172" s="33">
        <v>1.84E-6</v>
      </c>
      <c r="J172" s="11">
        <v>1.84E-6</v>
      </c>
      <c r="K172" s="6" t="s">
        <v>1360</v>
      </c>
      <c r="L172" s="19" t="s">
        <v>1333</v>
      </c>
      <c r="M172" s="7">
        <v>2.5496217599999997E-3</v>
      </c>
      <c r="N172" s="5">
        <v>1.8211584E-4</v>
      </c>
      <c r="O172" s="129">
        <f>IFERROR(IF(OR($C172="",$C172="No CAS"),INDEX('DEQ Pollutant List'!$D$7:$D$611,MATCH($D172,'DEQ Pollutant List'!$B$7:$B$611,0)),INDEX('DEQ Pollutant List'!$D$7:$D$611,MATCH($C172,'DEQ Pollutant List'!$A$7:$A$611,0))),"")</f>
        <v>4</v>
      </c>
    </row>
    <row r="173" spans="1:15" ht="15" x14ac:dyDescent="0.25">
      <c r="A173" s="5" t="s">
        <v>1324</v>
      </c>
      <c r="B173" s="7" t="s">
        <v>1356</v>
      </c>
      <c r="C173" s="13" t="s">
        <v>51</v>
      </c>
      <c r="D173" s="18" t="s">
        <v>384</v>
      </c>
      <c r="E173" s="22"/>
      <c r="F173" s="20"/>
      <c r="G173" s="22"/>
      <c r="H173" s="20"/>
      <c r="I173" s="33">
        <v>2.5999999999999998E-4</v>
      </c>
      <c r="J173" s="11">
        <v>2.5999999999999998E-4</v>
      </c>
      <c r="K173" s="6" t="s">
        <v>1360</v>
      </c>
      <c r="L173" s="19" t="s">
        <v>1333</v>
      </c>
      <c r="M173" s="7">
        <v>0.36027263999999998</v>
      </c>
      <c r="N173" s="5">
        <v>2.5733759999999998E-2</v>
      </c>
      <c r="O173" s="129">
        <f>IFERROR(IF(OR($C173="",$C173="No CAS"),INDEX('DEQ Pollutant List'!$D$7:$D$611,MATCH($D173,'DEQ Pollutant List'!$B$7:$B$611,0)),INDEX('DEQ Pollutant List'!$D$7:$D$611,MATCH($C173,'DEQ Pollutant List'!$A$7:$A$611,0))),"")</f>
        <v>5</v>
      </c>
    </row>
    <row r="174" spans="1:15" ht="15" x14ac:dyDescent="0.25">
      <c r="A174" s="5" t="s">
        <v>1324</v>
      </c>
      <c r="B174" s="7" t="s">
        <v>1356</v>
      </c>
      <c r="C174" s="13" t="s">
        <v>46</v>
      </c>
      <c r="D174" s="18" t="s">
        <v>439</v>
      </c>
      <c r="E174" s="22"/>
      <c r="F174" s="20"/>
      <c r="G174" s="22"/>
      <c r="H174" s="20"/>
      <c r="I174" s="33">
        <v>9.7999999999999997E-4</v>
      </c>
      <c r="J174" s="11">
        <v>9.7999999999999997E-4</v>
      </c>
      <c r="K174" s="6" t="s">
        <v>1360</v>
      </c>
      <c r="L174" s="19" t="s">
        <v>1333</v>
      </c>
      <c r="M174" s="7">
        <v>1.3579507199999998</v>
      </c>
      <c r="N174" s="5">
        <v>9.6996479999999996E-2</v>
      </c>
      <c r="O174" s="129">
        <f>IFERROR(IF(OR($C174="",$C174="No CAS"),INDEX('DEQ Pollutant List'!$D$7:$D$611,MATCH($D174,'DEQ Pollutant List'!$B$7:$B$611,0)),INDEX('DEQ Pollutant List'!$D$7:$D$611,MATCH($C174,'DEQ Pollutant List'!$A$7:$A$611,0))),"")</f>
        <v>46</v>
      </c>
    </row>
    <row r="175" spans="1:15" ht="15" x14ac:dyDescent="0.25">
      <c r="A175" s="5" t="s">
        <v>1324</v>
      </c>
      <c r="B175" s="7" t="s">
        <v>1356</v>
      </c>
      <c r="C175" s="13" t="s">
        <v>83</v>
      </c>
      <c r="D175" s="18" t="s">
        <v>1363</v>
      </c>
      <c r="E175" s="22"/>
      <c r="F175" s="20"/>
      <c r="G175" s="22"/>
      <c r="H175" s="20"/>
      <c r="I175" s="33">
        <v>4.6499999999999999E-8</v>
      </c>
      <c r="J175" s="11">
        <v>4.6499999999999999E-8</v>
      </c>
      <c r="K175" s="6" t="s">
        <v>1360</v>
      </c>
      <c r="L175" s="19" t="s">
        <v>1333</v>
      </c>
      <c r="M175" s="7">
        <v>6.4433376E-5</v>
      </c>
      <c r="N175" s="5">
        <v>4.6023839999999997E-6</v>
      </c>
      <c r="O175" s="129">
        <f>IFERROR(IF(OR($C175="",$C175="No CAS"),INDEX('DEQ Pollutant List'!$D$7:$D$611,MATCH($D175,'DEQ Pollutant List'!$B$7:$B$611,0)),INDEX('DEQ Pollutant List'!$D$7:$D$611,MATCH($C175,'DEQ Pollutant List'!$A$7:$A$611,0))),"")</f>
        <v>522</v>
      </c>
    </row>
    <row r="176" spans="1:15" ht="15" x14ac:dyDescent="0.25">
      <c r="A176" s="5" t="s">
        <v>1324</v>
      </c>
      <c r="B176" s="7" t="s">
        <v>1356</v>
      </c>
      <c r="C176" s="13" t="s">
        <v>84</v>
      </c>
      <c r="D176" s="18" t="s">
        <v>1364</v>
      </c>
      <c r="E176" s="22"/>
      <c r="F176" s="20"/>
      <c r="G176" s="22"/>
      <c r="H176" s="20"/>
      <c r="I176" s="33">
        <v>1.13E-5</v>
      </c>
      <c r="J176" s="11">
        <v>1.13E-5</v>
      </c>
      <c r="K176" s="6" t="s">
        <v>1360</v>
      </c>
      <c r="L176" s="19" t="s">
        <v>1333</v>
      </c>
      <c r="M176" s="7">
        <v>1.5658003199999999E-2</v>
      </c>
      <c r="N176" s="5">
        <v>1.1184287999999999E-3</v>
      </c>
      <c r="O176" s="129">
        <f>IFERROR(IF(OR($C176="",$C176="No CAS"),INDEX('DEQ Pollutant List'!$D$7:$D$611,MATCH($D176,'DEQ Pollutant List'!$B$7:$B$611,0)),INDEX('DEQ Pollutant List'!$D$7:$D$611,MATCH($C176,'DEQ Pollutant List'!$A$7:$A$611,0))),"")</f>
        <v>324</v>
      </c>
    </row>
    <row r="177" spans="1:15" ht="15" x14ac:dyDescent="0.25">
      <c r="A177" s="5" t="s">
        <v>1324</v>
      </c>
      <c r="B177" s="7" t="s">
        <v>1356</v>
      </c>
      <c r="C177" s="13" t="s">
        <v>85</v>
      </c>
      <c r="D177" s="18" t="s">
        <v>493</v>
      </c>
      <c r="E177" s="22"/>
      <c r="F177" s="20"/>
      <c r="G177" s="22"/>
      <c r="H177" s="20"/>
      <c r="I177" s="33">
        <v>2.6800000000000001E-5</v>
      </c>
      <c r="J177" s="11">
        <v>2.6800000000000001E-5</v>
      </c>
      <c r="K177" s="6" t="s">
        <v>1360</v>
      </c>
      <c r="L177" s="19" t="s">
        <v>1333</v>
      </c>
      <c r="M177" s="7">
        <v>3.7135795200000002E-2</v>
      </c>
      <c r="N177" s="5">
        <v>2.6525568000000002E-3</v>
      </c>
      <c r="O177" s="129">
        <f>IFERROR(IF(OR($C177="",$C177="No CAS"),INDEX('DEQ Pollutant List'!$D$7:$D$611,MATCH($D177,'DEQ Pollutant List'!$B$7:$B$611,0)),INDEX('DEQ Pollutant List'!$D$7:$D$611,MATCH($C177,'DEQ Pollutant List'!$A$7:$A$611,0))),"")</f>
        <v>519</v>
      </c>
    </row>
    <row r="178" spans="1:15" ht="15" x14ac:dyDescent="0.25">
      <c r="A178" s="5" t="s">
        <v>1324</v>
      </c>
      <c r="B178" s="7" t="s">
        <v>1356</v>
      </c>
      <c r="C178" s="13" t="s">
        <v>86</v>
      </c>
      <c r="D178" s="18" t="s">
        <v>514</v>
      </c>
      <c r="E178" s="22"/>
      <c r="F178" s="20"/>
      <c r="G178" s="22"/>
      <c r="H178" s="20"/>
      <c r="I178" s="33">
        <v>9.8700000000000004E-6</v>
      </c>
      <c r="J178" s="11">
        <v>9.8700000000000004E-6</v>
      </c>
      <c r="K178" s="6" t="s">
        <v>1360</v>
      </c>
      <c r="L178" s="19" t="s">
        <v>1333</v>
      </c>
      <c r="M178" s="7">
        <v>1.367650368E-2</v>
      </c>
      <c r="N178" s="5">
        <v>9.7689312000000012E-4</v>
      </c>
      <c r="O178" s="129">
        <f>IFERROR(IF(OR($C178="",$C178="No CAS"),INDEX('DEQ Pollutant List'!$D$7:$D$611,MATCH($D178,'DEQ Pollutant List'!$B$7:$B$611,0)),INDEX('DEQ Pollutant List'!$D$7:$D$611,MATCH($C178,'DEQ Pollutant List'!$A$7:$A$611,0))),"")</f>
        <v>91</v>
      </c>
    </row>
    <row r="179" spans="1:15" ht="15" x14ac:dyDescent="0.25">
      <c r="A179" s="5" t="s">
        <v>1324</v>
      </c>
      <c r="B179" s="7" t="s">
        <v>1356</v>
      </c>
      <c r="C179" s="13" t="s">
        <v>87</v>
      </c>
      <c r="D179" s="18" t="s">
        <v>536</v>
      </c>
      <c r="E179" s="22"/>
      <c r="F179" s="20"/>
      <c r="G179" s="22"/>
      <c r="H179" s="20"/>
      <c r="I179" s="33">
        <v>7.9000000000000001E-4</v>
      </c>
      <c r="J179" s="11">
        <v>7.9000000000000001E-4</v>
      </c>
      <c r="K179" s="6" t="s">
        <v>1360</v>
      </c>
      <c r="L179" s="19" t="s">
        <v>1333</v>
      </c>
      <c r="M179" s="7">
        <v>1.0946745600000001</v>
      </c>
      <c r="N179" s="5">
        <v>7.8191040000000003E-2</v>
      </c>
      <c r="O179" s="129">
        <f>IFERROR(IF(OR($C179="",$C179="No CAS"),INDEX('DEQ Pollutant List'!$D$7:$D$611,MATCH($D179,'DEQ Pollutant List'!$B$7:$B$611,0)),INDEX('DEQ Pollutant List'!$D$7:$D$611,MATCH($C179,'DEQ Pollutant List'!$A$7:$A$611,0))),"")</f>
        <v>101</v>
      </c>
    </row>
    <row r="180" spans="1:15" ht="15" x14ac:dyDescent="0.25">
      <c r="A180" s="5" t="s">
        <v>1324</v>
      </c>
      <c r="B180" s="7" t="s">
        <v>1356</v>
      </c>
      <c r="C180" s="13" t="s">
        <v>88</v>
      </c>
      <c r="D180" s="18" t="s">
        <v>543</v>
      </c>
      <c r="E180" s="22"/>
      <c r="F180" s="20"/>
      <c r="G180" s="22"/>
      <c r="H180" s="20"/>
      <c r="I180" s="33">
        <v>1.66E-5</v>
      </c>
      <c r="J180" s="11">
        <v>1.66E-5</v>
      </c>
      <c r="K180" s="6" t="s">
        <v>1360</v>
      </c>
      <c r="L180" s="19" t="s">
        <v>1333</v>
      </c>
      <c r="M180" s="7">
        <v>2.3002022399999999E-2</v>
      </c>
      <c r="N180" s="5">
        <v>1.6430016E-3</v>
      </c>
      <c r="O180" s="129">
        <f>IFERROR(IF(OR($C180="",$C180="No CAS"),INDEX('DEQ Pollutant List'!$D$7:$D$611,MATCH($D180,'DEQ Pollutant List'!$B$7:$B$611,0)),INDEX('DEQ Pollutant List'!$D$7:$D$611,MATCH($C180,'DEQ Pollutant List'!$A$7:$A$611,0))),"")</f>
        <v>108</v>
      </c>
    </row>
    <row r="181" spans="1:15" ht="15" x14ac:dyDescent="0.25">
      <c r="A181" s="5" t="s">
        <v>1324</v>
      </c>
      <c r="B181" s="7" t="s">
        <v>1356</v>
      </c>
      <c r="C181" s="13" t="s">
        <v>89</v>
      </c>
      <c r="D181" s="18" t="s">
        <v>550</v>
      </c>
      <c r="E181" s="22"/>
      <c r="F181" s="20"/>
      <c r="G181" s="22"/>
      <c r="H181" s="20"/>
      <c r="I181" s="33">
        <v>2.0100000000000001E-5</v>
      </c>
      <c r="J181" s="11">
        <v>2.0100000000000001E-5</v>
      </c>
      <c r="K181" s="6" t="s">
        <v>1360</v>
      </c>
      <c r="L181" s="19" t="s">
        <v>1333</v>
      </c>
      <c r="M181" s="7">
        <v>2.7851846400000001E-2</v>
      </c>
      <c r="N181" s="5">
        <v>1.9894176E-3</v>
      </c>
      <c r="O181" s="129">
        <f>IFERROR(IF(OR($C181="",$C181="No CAS"),INDEX('DEQ Pollutant List'!$D$7:$D$611,MATCH($D181,'DEQ Pollutant List'!$B$7:$B$611,0)),INDEX('DEQ Pollutant List'!$D$7:$D$611,MATCH($C181,'DEQ Pollutant List'!$A$7:$A$611,0))),"")</f>
        <v>118</v>
      </c>
    </row>
    <row r="182" spans="1:15" ht="15" x14ac:dyDescent="0.25">
      <c r="A182" s="5" t="s">
        <v>1324</v>
      </c>
      <c r="B182" s="7" t="s">
        <v>1356</v>
      </c>
      <c r="C182" s="13" t="s">
        <v>90</v>
      </c>
      <c r="D182" s="18" t="s">
        <v>1365</v>
      </c>
      <c r="E182" s="22"/>
      <c r="F182" s="20"/>
      <c r="G182" s="22"/>
      <c r="H182" s="20"/>
      <c r="I182" s="33">
        <v>4.35E-5</v>
      </c>
      <c r="J182" s="11">
        <v>4.35E-5</v>
      </c>
      <c r="K182" s="6" t="s">
        <v>1360</v>
      </c>
      <c r="L182" s="19" t="s">
        <v>1333</v>
      </c>
      <c r="M182" s="7">
        <v>6.0276384000000002E-2</v>
      </c>
      <c r="N182" s="5">
        <v>4.305456E-3</v>
      </c>
      <c r="O182" s="129">
        <f>IFERROR(IF(OR($C182="",$C182="No CAS"),INDEX('DEQ Pollutant List'!$D$7:$D$611,MATCH($D182,'DEQ Pollutant List'!$B$7:$B$611,0)),INDEX('DEQ Pollutant List'!$D$7:$D$611,MATCH($C182,'DEQ Pollutant List'!$A$7:$A$611,0))),"")</f>
        <v>325</v>
      </c>
    </row>
    <row r="183" spans="1:15" ht="15" x14ac:dyDescent="0.25">
      <c r="A183" s="5" t="s">
        <v>1324</v>
      </c>
      <c r="B183" s="7" t="s">
        <v>1356</v>
      </c>
      <c r="C183" s="13" t="s">
        <v>91</v>
      </c>
      <c r="D183" s="18" t="s">
        <v>574</v>
      </c>
      <c r="E183" s="22"/>
      <c r="F183" s="20"/>
      <c r="G183" s="22"/>
      <c r="H183" s="20"/>
      <c r="I183" s="33">
        <v>4.4799999999999998E-5</v>
      </c>
      <c r="J183" s="11">
        <v>4.4799999999999998E-5</v>
      </c>
      <c r="K183" s="6" t="s">
        <v>1360</v>
      </c>
      <c r="L183" s="19" t="s">
        <v>1333</v>
      </c>
      <c r="M183" s="7">
        <v>6.2077747199999998E-2</v>
      </c>
      <c r="N183" s="5">
        <v>4.4341247999999996E-3</v>
      </c>
      <c r="O183" s="129">
        <f>IFERROR(IF(OR($C183="",$C183="No CAS"),INDEX('DEQ Pollutant List'!$D$7:$D$611,MATCH($D183,'DEQ Pollutant List'!$B$7:$B$611,0)),INDEX('DEQ Pollutant List'!$D$7:$D$611,MATCH($C183,'DEQ Pollutant List'!$A$7:$A$611,0))),"")</f>
        <v>156</v>
      </c>
    </row>
    <row r="184" spans="1:15" ht="15" x14ac:dyDescent="0.25">
      <c r="A184" s="5" t="s">
        <v>1324</v>
      </c>
      <c r="B184" s="7" t="s">
        <v>1356</v>
      </c>
      <c r="C184" s="13" t="s">
        <v>92</v>
      </c>
      <c r="D184" s="18" t="s">
        <v>1366</v>
      </c>
      <c r="E184" s="22"/>
      <c r="F184" s="20"/>
      <c r="G184" s="22"/>
      <c r="H184" s="20"/>
      <c r="I184" s="33">
        <v>2.05E-5</v>
      </c>
      <c r="J184" s="11">
        <v>2.05E-5</v>
      </c>
      <c r="K184" s="6" t="s">
        <v>1360</v>
      </c>
      <c r="L184" s="19" t="s">
        <v>1333</v>
      </c>
      <c r="M184" s="7">
        <v>2.8406112000000001E-2</v>
      </c>
      <c r="N184" s="5">
        <v>2.0290080000000001E-3</v>
      </c>
      <c r="O184" s="129">
        <f>IFERROR(IF(OR($C184="",$C184="No CAS"),INDEX('DEQ Pollutant List'!$D$7:$D$611,MATCH($D184,'DEQ Pollutant List'!$B$7:$B$611,0)),INDEX('DEQ Pollutant List'!$D$7:$D$611,MATCH($C184,'DEQ Pollutant List'!$A$7:$A$611,0))),"")</f>
        <v>161</v>
      </c>
    </row>
    <row r="185" spans="1:15" ht="15" x14ac:dyDescent="0.25">
      <c r="A185" s="5" t="s">
        <v>1324</v>
      </c>
      <c r="B185" s="7" t="s">
        <v>1356</v>
      </c>
      <c r="C185" s="13" t="s">
        <v>93</v>
      </c>
      <c r="D185" s="18" t="s">
        <v>626</v>
      </c>
      <c r="E185" s="22"/>
      <c r="F185" s="20"/>
      <c r="G185" s="22"/>
      <c r="H185" s="20"/>
      <c r="I185" s="33">
        <v>3.3300000000000003E-5</v>
      </c>
      <c r="J185" s="11">
        <v>3.3300000000000003E-5</v>
      </c>
      <c r="K185" s="6" t="s">
        <v>1360</v>
      </c>
      <c r="L185" s="19" t="s">
        <v>1333</v>
      </c>
      <c r="M185" s="7">
        <v>4.6142611200000003E-2</v>
      </c>
      <c r="N185" s="5">
        <v>3.2959008000000003E-3</v>
      </c>
      <c r="O185" s="129">
        <f>IFERROR(IF(OR($C185="",$C185="No CAS"),INDEX('DEQ Pollutant List'!$D$7:$D$611,MATCH($D185,'DEQ Pollutant List'!$B$7:$B$611,0)),INDEX('DEQ Pollutant List'!$D$7:$D$611,MATCH($C185,'DEQ Pollutant List'!$A$7:$A$611,0))),"")</f>
        <v>520</v>
      </c>
    </row>
    <row r="186" spans="1:15" ht="15" x14ac:dyDescent="0.25">
      <c r="A186" s="5" t="s">
        <v>1324</v>
      </c>
      <c r="B186" s="7" t="s">
        <v>1356</v>
      </c>
      <c r="C186" s="13" t="s">
        <v>94</v>
      </c>
      <c r="D186" s="18" t="s">
        <v>1367</v>
      </c>
      <c r="E186" s="22"/>
      <c r="F186" s="20"/>
      <c r="G186" s="22"/>
      <c r="H186" s="20"/>
      <c r="I186" s="33">
        <v>3.9800000000000002E-4</v>
      </c>
      <c r="J186" s="11">
        <v>3.9800000000000002E-4</v>
      </c>
      <c r="K186" s="6" t="s">
        <v>1360</v>
      </c>
      <c r="L186" s="19" t="s">
        <v>1333</v>
      </c>
      <c r="M186" s="7">
        <v>0.55149427200000001</v>
      </c>
      <c r="N186" s="5">
        <v>3.9392448000000004E-2</v>
      </c>
      <c r="O186" s="129">
        <f>IFERROR(IF(OR($C186="",$C186="No CAS"),INDEX('DEQ Pollutant List'!$D$7:$D$611,MATCH($D186,'DEQ Pollutant List'!$B$7:$B$611,0)),INDEX('DEQ Pollutant List'!$D$7:$D$611,MATCH($C186,'DEQ Pollutant List'!$A$7:$A$611,0))),"")</f>
        <v>328</v>
      </c>
    </row>
    <row r="187" spans="1:15" ht="15" x14ac:dyDescent="0.25">
      <c r="A187" s="5" t="s">
        <v>1324</v>
      </c>
      <c r="B187" s="7" t="s">
        <v>1356</v>
      </c>
      <c r="C187" s="13" t="s">
        <v>95</v>
      </c>
      <c r="D187" s="18" t="s">
        <v>659</v>
      </c>
      <c r="E187" s="22"/>
      <c r="F187" s="20"/>
      <c r="G187" s="22"/>
      <c r="H187" s="20"/>
      <c r="I187" s="33">
        <v>4.3600000000000003E-5</v>
      </c>
      <c r="J187" s="11">
        <v>4.3600000000000003E-5</v>
      </c>
      <c r="K187" s="6" t="s">
        <v>1360</v>
      </c>
      <c r="L187" s="19" t="s">
        <v>1333</v>
      </c>
      <c r="M187" s="7">
        <v>6.04149504E-2</v>
      </c>
      <c r="N187" s="5">
        <v>4.3153536000000003E-3</v>
      </c>
      <c r="O187" s="129">
        <f>IFERROR(IF(OR($C187="",$C187="No CAS"),INDEX('DEQ Pollutant List'!$D$7:$D$611,MATCH($D187,'DEQ Pollutant List'!$B$7:$B$611,0)),INDEX('DEQ Pollutant List'!$D$7:$D$611,MATCH($C187,'DEQ Pollutant List'!$A$7:$A$611,0))),"")</f>
        <v>523</v>
      </c>
    </row>
    <row r="188" spans="1:15" ht="15" x14ac:dyDescent="0.25">
      <c r="A188" s="5" t="s">
        <v>1324</v>
      </c>
      <c r="B188" s="7" t="s">
        <v>1356</v>
      </c>
      <c r="C188" s="13">
        <v>518</v>
      </c>
      <c r="D188" s="18" t="s">
        <v>1079</v>
      </c>
      <c r="E188" s="22"/>
      <c r="F188" s="20"/>
      <c r="G188" s="22"/>
      <c r="H188" s="20"/>
      <c r="I188" s="33">
        <v>1.1000000000000001E-7</v>
      </c>
      <c r="J188" s="11">
        <v>1.1000000000000001E-7</v>
      </c>
      <c r="K188" s="6" t="s">
        <v>1360</v>
      </c>
      <c r="L188" s="19" t="s">
        <v>1333</v>
      </c>
      <c r="M188" s="7">
        <v>1.5242304E-4</v>
      </c>
      <c r="N188" s="5">
        <v>1.0887360000000001E-5</v>
      </c>
      <c r="O188" s="129">
        <f>IFERROR(IF(OR($C188="",$C188="No CAS"),INDEX('DEQ Pollutant List'!$D$7:$D$611,MATCH($D188,'DEQ Pollutant List'!$B$7:$B$611,0)),INDEX('DEQ Pollutant List'!$D$7:$D$611,MATCH($C188,'DEQ Pollutant List'!$A$7:$A$611,0))),"")</f>
        <v>518</v>
      </c>
    </row>
    <row r="189" spans="1:15" ht="15" x14ac:dyDescent="0.25">
      <c r="A189" s="5" t="s">
        <v>1324</v>
      </c>
      <c r="B189" s="7" t="s">
        <v>1356</v>
      </c>
      <c r="C189" s="13" t="s">
        <v>60</v>
      </c>
      <c r="D189" s="18" t="s">
        <v>699</v>
      </c>
      <c r="E189" s="22"/>
      <c r="F189" s="20"/>
      <c r="G189" s="22"/>
      <c r="H189" s="20"/>
      <c r="I189" s="33">
        <v>1.22E-5</v>
      </c>
      <c r="J189" s="11">
        <v>1.22E-5</v>
      </c>
      <c r="K189" s="6" t="s">
        <v>1360</v>
      </c>
      <c r="L189" s="19" t="s">
        <v>1333</v>
      </c>
      <c r="M189" s="7">
        <v>1.69051008E-2</v>
      </c>
      <c r="N189" s="5">
        <v>1.2075072000000001E-3</v>
      </c>
      <c r="O189" s="129">
        <f>IFERROR(IF(OR($C189="",$C189="No CAS"),INDEX('DEQ Pollutant List'!$D$7:$D$611,MATCH($D189,'DEQ Pollutant List'!$B$7:$B$611,0)),INDEX('DEQ Pollutant List'!$D$7:$D$611,MATCH($C189,'DEQ Pollutant List'!$A$7:$A$611,0))),"")</f>
        <v>229</v>
      </c>
    </row>
    <row r="190" spans="1:15" ht="15" x14ac:dyDescent="0.25">
      <c r="A190" s="5" t="s">
        <v>1324</v>
      </c>
      <c r="B190" s="7" t="s">
        <v>1356</v>
      </c>
      <c r="C190" s="13" t="s">
        <v>96</v>
      </c>
      <c r="D190" s="18" t="s">
        <v>1368</v>
      </c>
      <c r="E190" s="22"/>
      <c r="F190" s="20"/>
      <c r="G190" s="22"/>
      <c r="H190" s="20"/>
      <c r="I190" s="33">
        <v>2.9200000000000002E-5</v>
      </c>
      <c r="J190" s="11">
        <v>2.9200000000000002E-5</v>
      </c>
      <c r="K190" s="6" t="s">
        <v>1360</v>
      </c>
      <c r="L190" s="19" t="s">
        <v>1333</v>
      </c>
      <c r="M190" s="7">
        <v>4.0461388800000005E-2</v>
      </c>
      <c r="N190" s="5">
        <v>2.8900992000000002E-3</v>
      </c>
      <c r="O190" s="129">
        <f>IFERROR(IF(OR($C190="",$C190="No CAS"),INDEX('DEQ Pollutant List'!$D$7:$D$611,MATCH($D190,'DEQ Pollutant List'!$B$7:$B$611,0)),INDEX('DEQ Pollutant List'!$D$7:$D$611,MATCH($C190,'DEQ Pollutant List'!$A$7:$A$611,0))),"")</f>
        <v>233</v>
      </c>
    </row>
    <row r="191" spans="1:15" ht="15" x14ac:dyDescent="0.25">
      <c r="A191" s="5" t="s">
        <v>1324</v>
      </c>
      <c r="B191" s="7" t="s">
        <v>1356</v>
      </c>
      <c r="C191" s="13" t="s">
        <v>47</v>
      </c>
      <c r="D191" s="18" t="s">
        <v>735</v>
      </c>
      <c r="E191" s="22"/>
      <c r="F191" s="20"/>
      <c r="G191" s="22"/>
      <c r="H191" s="20"/>
      <c r="I191" s="33">
        <v>1.0499999999999999E-3</v>
      </c>
      <c r="J191" s="11">
        <v>1.0499999999999999E-3</v>
      </c>
      <c r="K191" s="6" t="s">
        <v>1360</v>
      </c>
      <c r="L191" s="19" t="s">
        <v>1333</v>
      </c>
      <c r="M191" s="7">
        <v>1.4549471999999999</v>
      </c>
      <c r="N191" s="5">
        <v>0.1039248</v>
      </c>
      <c r="O191" s="129">
        <f>IFERROR(IF(OR($C191="",$C191="No CAS"),INDEX('DEQ Pollutant List'!$D$7:$D$611,MATCH($D191,'DEQ Pollutant List'!$B$7:$B$611,0)),INDEX('DEQ Pollutant List'!$D$7:$D$611,MATCH($C191,'DEQ Pollutant List'!$A$7:$A$611,0))),"")</f>
        <v>250</v>
      </c>
    </row>
    <row r="192" spans="1:15" ht="15" x14ac:dyDescent="0.25">
      <c r="A192" s="5" t="s">
        <v>1324</v>
      </c>
      <c r="B192" s="7" t="s">
        <v>1356</v>
      </c>
      <c r="C192" s="13" t="s">
        <v>61</v>
      </c>
      <c r="D192" s="18" t="s">
        <v>772</v>
      </c>
      <c r="E192" s="22"/>
      <c r="F192" s="20"/>
      <c r="G192" s="22"/>
      <c r="H192" s="20"/>
      <c r="I192" s="33">
        <v>2.8800000000000001E-4</v>
      </c>
      <c r="J192" s="11">
        <v>2.8800000000000001E-4</v>
      </c>
      <c r="K192" s="6" t="s">
        <v>1360</v>
      </c>
      <c r="L192" s="19" t="s">
        <v>1333</v>
      </c>
      <c r="M192" s="7">
        <v>0.399071232</v>
      </c>
      <c r="N192" s="5">
        <v>2.8505088000000001E-2</v>
      </c>
      <c r="O192" s="129">
        <f>IFERROR(IF(OR($C192="",$C192="No CAS"),INDEX('DEQ Pollutant List'!$D$7:$D$611,MATCH($D192,'DEQ Pollutant List'!$B$7:$B$611,0)),INDEX('DEQ Pollutant List'!$D$7:$D$611,MATCH($C192,'DEQ Pollutant List'!$A$7:$A$611,0))),"")</f>
        <v>289</v>
      </c>
    </row>
    <row r="193" spans="1:15" ht="15" x14ac:dyDescent="0.25">
      <c r="A193" s="5" t="s">
        <v>1324</v>
      </c>
      <c r="B193" s="7" t="s">
        <v>1356</v>
      </c>
      <c r="C193" s="13" t="s">
        <v>97</v>
      </c>
      <c r="D193" s="18" t="s">
        <v>777</v>
      </c>
      <c r="E193" s="22"/>
      <c r="F193" s="20"/>
      <c r="G193" s="22"/>
      <c r="H193" s="20"/>
      <c r="I193" s="33">
        <v>2.1999999999999999E-2</v>
      </c>
      <c r="J193" s="11">
        <v>2.1999999999999999E-2</v>
      </c>
      <c r="K193" s="6" t="s">
        <v>1360</v>
      </c>
      <c r="L193" s="19" t="s">
        <v>1332</v>
      </c>
      <c r="M193" s="7">
        <v>30.484607999999998</v>
      </c>
      <c r="N193" s="5">
        <v>2.1774719999999999</v>
      </c>
      <c r="O193" s="129">
        <f>IFERROR(IF(OR($C193="",$C193="No CAS"),INDEX('DEQ Pollutant List'!$D$7:$D$611,MATCH($D193,'DEQ Pollutant List'!$B$7:$B$611,0)),INDEX('DEQ Pollutant List'!$D$7:$D$611,MATCH($C193,'DEQ Pollutant List'!$A$7:$A$611,0))),"")</f>
        <v>292</v>
      </c>
    </row>
    <row r="194" spans="1:15" ht="15" x14ac:dyDescent="0.25">
      <c r="A194" s="5" t="s">
        <v>1324</v>
      </c>
      <c r="B194" s="7" t="s">
        <v>1356</v>
      </c>
      <c r="C194" s="13" t="s">
        <v>98</v>
      </c>
      <c r="D194" s="18" t="s">
        <v>780</v>
      </c>
      <c r="E194" s="22"/>
      <c r="F194" s="20"/>
      <c r="G194" s="22"/>
      <c r="H194" s="20"/>
      <c r="I194" s="33">
        <v>9.0500000000000004E-5</v>
      </c>
      <c r="J194" s="11">
        <v>9.0500000000000004E-5</v>
      </c>
      <c r="K194" s="6" t="s">
        <v>1360</v>
      </c>
      <c r="L194" s="19" t="s">
        <v>1333</v>
      </c>
      <c r="M194" s="7">
        <v>0.12540259200000001</v>
      </c>
      <c r="N194" s="5">
        <v>8.9573280000000005E-3</v>
      </c>
      <c r="O194" s="129">
        <f>IFERROR(IF(OR($C194="",$C194="No CAS"),INDEX('DEQ Pollutant List'!$D$7:$D$611,MATCH($D194,'DEQ Pollutant List'!$B$7:$B$611,0)),INDEX('DEQ Pollutant List'!$D$7:$D$611,MATCH($C194,'DEQ Pollutant List'!$A$7:$A$611,0))),"")</f>
        <v>240</v>
      </c>
    </row>
    <row r="195" spans="1:15" ht="15" x14ac:dyDescent="0.25">
      <c r="A195" s="5" t="s">
        <v>1324</v>
      </c>
      <c r="B195" s="7" t="s">
        <v>1356</v>
      </c>
      <c r="C195" s="13" t="s">
        <v>99</v>
      </c>
      <c r="D195" s="18" t="s">
        <v>794</v>
      </c>
      <c r="E195" s="22"/>
      <c r="F195" s="20"/>
      <c r="G195" s="22"/>
      <c r="H195" s="20"/>
      <c r="I195" s="33">
        <v>4.5199999999999997E-3</v>
      </c>
      <c r="J195" s="11">
        <v>4.5199999999999997E-3</v>
      </c>
      <c r="K195" s="6" t="s">
        <v>1360</v>
      </c>
      <c r="L195" s="19" t="s">
        <v>1333</v>
      </c>
      <c r="M195" s="7">
        <v>6.2632012799999996</v>
      </c>
      <c r="N195" s="5">
        <v>0.44737151999999997</v>
      </c>
      <c r="O195" s="129">
        <f>IFERROR(IF(OR($C195="",$C195="No CAS"),INDEX('DEQ Pollutant List'!$D$7:$D$611,MATCH($D195,'DEQ Pollutant List'!$B$7:$B$611,0)),INDEX('DEQ Pollutant List'!$D$7:$D$611,MATCH($C195,'DEQ Pollutant List'!$A$7:$A$611,0))),"")</f>
        <v>302</v>
      </c>
    </row>
    <row r="196" spans="1:15" ht="15" x14ac:dyDescent="0.25">
      <c r="A196" s="5" t="s">
        <v>1324</v>
      </c>
      <c r="B196" s="7" t="s">
        <v>1356</v>
      </c>
      <c r="C196" s="13" t="s">
        <v>100</v>
      </c>
      <c r="D196" s="18" t="s">
        <v>1369</v>
      </c>
      <c r="E196" s="22"/>
      <c r="F196" s="20"/>
      <c r="G196" s="22"/>
      <c r="H196" s="20"/>
      <c r="I196" s="33">
        <v>1.77E-5</v>
      </c>
      <c r="J196" s="11">
        <v>1.77E-5</v>
      </c>
      <c r="K196" s="6" t="s">
        <v>1360</v>
      </c>
      <c r="L196" s="19" t="s">
        <v>1333</v>
      </c>
      <c r="M196" s="7">
        <v>2.4526252799999999E-2</v>
      </c>
      <c r="N196" s="5">
        <v>1.7518752E-3</v>
      </c>
      <c r="O196" s="129">
        <f>IFERROR(IF(OR($C196="",$C196="No CAS"),INDEX('DEQ Pollutant List'!$D$7:$D$611,MATCH($D196,'DEQ Pollutant List'!$B$7:$B$611,0)),INDEX('DEQ Pollutant List'!$D$7:$D$611,MATCH($C196,'DEQ Pollutant List'!$A$7:$A$611,0))),"")</f>
        <v>157</v>
      </c>
    </row>
    <row r="197" spans="1:15" ht="15" x14ac:dyDescent="0.25">
      <c r="A197" s="5" t="s">
        <v>1324</v>
      </c>
      <c r="B197" s="7" t="s">
        <v>1356</v>
      </c>
      <c r="C197" s="13" t="s">
        <v>101</v>
      </c>
      <c r="D197" s="18" t="s">
        <v>811</v>
      </c>
      <c r="E197" s="22"/>
      <c r="F197" s="20"/>
      <c r="G197" s="22"/>
      <c r="H197" s="20"/>
      <c r="I197" s="33">
        <v>7.3200000000000001E-4</v>
      </c>
      <c r="J197" s="11">
        <v>7.3200000000000001E-4</v>
      </c>
      <c r="K197" s="6" t="s">
        <v>1360</v>
      </c>
      <c r="L197" s="19" t="s">
        <v>1333</v>
      </c>
      <c r="M197" s="7">
        <v>1.0143060479999999</v>
      </c>
      <c r="N197" s="5">
        <v>7.2450431999999995E-2</v>
      </c>
      <c r="O197" s="129">
        <f>IFERROR(IF(OR($C197="",$C197="No CAS"),INDEX('DEQ Pollutant List'!$D$7:$D$611,MATCH($D197,'DEQ Pollutant List'!$B$7:$B$611,0)),INDEX('DEQ Pollutant List'!$D$7:$D$611,MATCH($C197,'DEQ Pollutant List'!$A$7:$A$611,0))),"")</f>
        <v>321</v>
      </c>
    </row>
    <row r="198" spans="1:15" ht="15" x14ac:dyDescent="0.25">
      <c r="A198" s="5" t="s">
        <v>1324</v>
      </c>
      <c r="B198" s="7" t="s">
        <v>1356</v>
      </c>
      <c r="C198" s="13" t="s">
        <v>102</v>
      </c>
      <c r="D198" s="18" t="s">
        <v>1370</v>
      </c>
      <c r="E198" s="22"/>
      <c r="F198" s="20"/>
      <c r="G198" s="22"/>
      <c r="H198" s="20"/>
      <c r="I198" s="33">
        <v>4.4499999999999997E-4</v>
      </c>
      <c r="J198" s="11">
        <v>4.4499999999999997E-4</v>
      </c>
      <c r="K198" s="6" t="s">
        <v>1360</v>
      </c>
      <c r="L198" s="19" t="s">
        <v>1333</v>
      </c>
      <c r="M198" s="7">
        <v>0.61662047999999992</v>
      </c>
      <c r="N198" s="5">
        <v>4.4044319999999998E-2</v>
      </c>
      <c r="O198" s="129">
        <f>IFERROR(IF(OR($C198="",$C198="No CAS"),INDEX('DEQ Pollutant List'!$D$7:$D$611,MATCH($D198,'DEQ Pollutant List'!$B$7:$B$611,0)),INDEX('DEQ Pollutant List'!$D$7:$D$611,MATCH($C198,'DEQ Pollutant List'!$A$7:$A$611,0))),"")</f>
        <v>337</v>
      </c>
    </row>
    <row r="199" spans="1:15" ht="15" x14ac:dyDescent="0.25">
      <c r="A199" s="5" t="s">
        <v>1324</v>
      </c>
      <c r="B199" s="7" t="s">
        <v>1356</v>
      </c>
      <c r="C199" s="13" t="s">
        <v>103</v>
      </c>
      <c r="D199" s="18" t="s">
        <v>1371</v>
      </c>
      <c r="E199" s="22"/>
      <c r="F199" s="20"/>
      <c r="G199" s="22"/>
      <c r="H199" s="20"/>
      <c r="I199" s="33">
        <v>2.7900000000000001E-4</v>
      </c>
      <c r="J199" s="11">
        <v>2.7900000000000001E-4</v>
      </c>
      <c r="K199" s="6" t="s">
        <v>1360</v>
      </c>
      <c r="L199" s="19" t="s">
        <v>1333</v>
      </c>
      <c r="M199" s="7">
        <v>0.38660025600000003</v>
      </c>
      <c r="N199" s="5">
        <v>2.7614303999999999E-2</v>
      </c>
      <c r="O199" s="129">
        <f>IFERROR(IF(OR($C199="",$C199="No CAS"),INDEX('DEQ Pollutant List'!$D$7:$D$611,MATCH($D199,'DEQ Pollutant List'!$B$7:$B$611,0)),INDEX('DEQ Pollutant List'!$D$7:$D$611,MATCH($C199,'DEQ Pollutant List'!$A$7:$A$611,0))),"")</f>
        <v>112</v>
      </c>
    </row>
    <row r="200" spans="1:15" ht="15" x14ac:dyDescent="0.25">
      <c r="A200" s="5" t="s">
        <v>1324</v>
      </c>
      <c r="B200" s="7" t="s">
        <v>1356</v>
      </c>
      <c r="C200" s="13" t="s">
        <v>104</v>
      </c>
      <c r="D200" s="18" t="s">
        <v>1037</v>
      </c>
      <c r="E200" s="22"/>
      <c r="F200" s="20"/>
      <c r="G200" s="22"/>
      <c r="H200" s="20"/>
      <c r="I200" s="33">
        <v>2.1400000000000001E-7</v>
      </c>
      <c r="J200" s="11">
        <v>2.1400000000000001E-7</v>
      </c>
      <c r="K200" s="6" t="s">
        <v>1360</v>
      </c>
      <c r="L200" s="19" t="s">
        <v>1333</v>
      </c>
      <c r="M200" s="7">
        <v>2.9653209600000001E-4</v>
      </c>
      <c r="N200" s="5">
        <v>2.1180864000000001E-5</v>
      </c>
      <c r="O200" s="129">
        <f>IFERROR(IF(OR($C200="",$C200="No CAS"),INDEX('DEQ Pollutant List'!$D$7:$D$611,MATCH($D200,'DEQ Pollutant List'!$B$7:$B$611,0)),INDEX('DEQ Pollutant List'!$D$7:$D$611,MATCH($C200,'DEQ Pollutant List'!$A$7:$A$611,0))),"")</f>
        <v>124</v>
      </c>
    </row>
    <row r="201" spans="1:15" ht="15" x14ac:dyDescent="0.25">
      <c r="A201" s="5" t="s">
        <v>1324</v>
      </c>
      <c r="B201" s="7" t="s">
        <v>1356</v>
      </c>
      <c r="C201" s="13" t="s">
        <v>105</v>
      </c>
      <c r="D201" s="18" t="s">
        <v>1057</v>
      </c>
      <c r="E201" s="22"/>
      <c r="F201" s="20"/>
      <c r="G201" s="22"/>
      <c r="H201" s="20"/>
      <c r="I201" s="33">
        <v>1.6000000000000001E-4</v>
      </c>
      <c r="J201" s="11">
        <v>1.6000000000000001E-4</v>
      </c>
      <c r="K201" s="6" t="s">
        <v>1360</v>
      </c>
      <c r="L201" s="19" t="s">
        <v>1333</v>
      </c>
      <c r="M201" s="7">
        <v>0.22170624000000003</v>
      </c>
      <c r="N201" s="5">
        <v>1.5836160000000002E-2</v>
      </c>
      <c r="O201" s="129">
        <f>IFERROR(IF(OR($C201="",$C201="No CAS"),INDEX('DEQ Pollutant List'!$D$7:$D$611,MATCH($D201,'DEQ Pollutant List'!$B$7:$B$611,0)),INDEX('DEQ Pollutant List'!$D$7:$D$611,MATCH($C201,'DEQ Pollutant List'!$A$7:$A$611,0))),"")</f>
        <v>497</v>
      </c>
    </row>
    <row r="202" spans="1:15" ht="15" x14ac:dyDescent="0.25">
      <c r="A202" s="5" t="s">
        <v>1324</v>
      </c>
      <c r="B202" s="7" t="s">
        <v>1356</v>
      </c>
      <c r="C202" s="13" t="s">
        <v>152</v>
      </c>
      <c r="D202" s="18" t="s">
        <v>1085</v>
      </c>
      <c r="E202" s="22"/>
      <c r="F202" s="20"/>
      <c r="G202" s="22"/>
      <c r="H202" s="20"/>
      <c r="I202" s="33">
        <v>7.8549999999999999E-9</v>
      </c>
      <c r="J202" s="11">
        <v>7.8549999999999999E-9</v>
      </c>
      <c r="K202" s="6" t="s">
        <v>1360</v>
      </c>
      <c r="L202" s="19" t="s">
        <v>1333</v>
      </c>
      <c r="M202" s="7">
        <v>1.0884390719999999E-5</v>
      </c>
      <c r="N202" s="5">
        <v>7.7745647999999996E-7</v>
      </c>
      <c r="O202" s="129">
        <f>IFERROR(IF(OR($C202="",$C202="No CAS"),INDEX('DEQ Pollutant List'!$D$7:$D$611,MATCH($D202,'DEQ Pollutant List'!$B$7:$B$611,0)),INDEX('DEQ Pollutant List'!$D$7:$D$611,MATCH($C202,'DEQ Pollutant List'!$A$7:$A$611,0))),"")</f>
        <v>456</v>
      </c>
    </row>
    <row r="203" spans="1:15" ht="15" x14ac:dyDescent="0.25">
      <c r="A203" s="5" t="s">
        <v>1324</v>
      </c>
      <c r="B203" s="7" t="s">
        <v>1356</v>
      </c>
      <c r="C203" s="13" t="s">
        <v>106</v>
      </c>
      <c r="D203" s="18" t="s">
        <v>1102</v>
      </c>
      <c r="E203" s="22"/>
      <c r="F203" s="20"/>
      <c r="G203" s="22"/>
      <c r="H203" s="20"/>
      <c r="I203" s="33">
        <v>3.1100000000000002E-4</v>
      </c>
      <c r="J203" s="11">
        <v>3.1100000000000002E-4</v>
      </c>
      <c r="K203" s="6" t="s">
        <v>1360</v>
      </c>
      <c r="L203" s="19" t="s">
        <v>1333</v>
      </c>
      <c r="M203" s="7">
        <v>0.43094150400000003</v>
      </c>
      <c r="N203" s="5">
        <v>3.0781536000000002E-2</v>
      </c>
      <c r="O203" s="129">
        <f>IFERROR(IF(OR($C203="",$C203="No CAS"),INDEX('DEQ Pollutant List'!$D$7:$D$611,MATCH($D203,'DEQ Pollutant List'!$B$7:$B$611,0)),INDEX('DEQ Pollutant List'!$D$7:$D$611,MATCH($C203,'DEQ Pollutant List'!$A$7:$A$611,0))),"")</f>
        <v>559</v>
      </c>
    </row>
    <row r="204" spans="1:15" ht="15" x14ac:dyDescent="0.25">
      <c r="A204" s="5" t="s">
        <v>1324</v>
      </c>
      <c r="B204" s="7" t="s">
        <v>1356</v>
      </c>
      <c r="C204" s="13" t="s">
        <v>107</v>
      </c>
      <c r="D204" s="18" t="s">
        <v>1149</v>
      </c>
      <c r="E204" s="22"/>
      <c r="F204" s="20"/>
      <c r="G204" s="22"/>
      <c r="H204" s="20"/>
      <c r="I204" s="33">
        <v>4.6900000000000002E-4</v>
      </c>
      <c r="J204" s="11">
        <v>4.6900000000000002E-4</v>
      </c>
      <c r="K204" s="6" t="s">
        <v>1360</v>
      </c>
      <c r="L204" s="19" t="s">
        <v>1333</v>
      </c>
      <c r="M204" s="7">
        <v>0.64987641600000001</v>
      </c>
      <c r="N204" s="5">
        <v>4.6419743999999999E-2</v>
      </c>
      <c r="O204" s="129">
        <f>IFERROR(IF(OR($C204="",$C204="No CAS"),INDEX('DEQ Pollutant List'!$D$7:$D$611,MATCH($D204,'DEQ Pollutant List'!$B$7:$B$611,0)),INDEX('DEQ Pollutant List'!$D$7:$D$611,MATCH($C204,'DEQ Pollutant List'!$A$7:$A$611,0))),"")</f>
        <v>585</v>
      </c>
    </row>
    <row r="205" spans="1:15" ht="15" x14ac:dyDescent="0.25">
      <c r="A205" s="5" t="s">
        <v>1324</v>
      </c>
      <c r="B205" s="7" t="s">
        <v>1356</v>
      </c>
      <c r="C205" s="13" t="s">
        <v>108</v>
      </c>
      <c r="D205" s="18" t="s">
        <v>1372</v>
      </c>
      <c r="E205" s="22"/>
      <c r="F205" s="20"/>
      <c r="G205" s="22"/>
      <c r="H205" s="20"/>
      <c r="I205" s="33">
        <v>2.4600000000000002E-5</v>
      </c>
      <c r="J205" s="11">
        <v>2.4600000000000002E-5</v>
      </c>
      <c r="K205" s="6" t="s">
        <v>1360</v>
      </c>
      <c r="L205" s="19" t="s">
        <v>1333</v>
      </c>
      <c r="M205" s="7">
        <v>3.4087334400000002E-2</v>
      </c>
      <c r="N205" s="5">
        <v>2.4348096000000002E-3</v>
      </c>
      <c r="O205" s="129">
        <f>IFERROR(IF(OR($C205="",$C205="No CAS"),INDEX('DEQ Pollutant List'!$D$7:$D$611,MATCH($D205,'DEQ Pollutant List'!$B$7:$B$611,0)),INDEX('DEQ Pollutant List'!$D$7:$D$611,MATCH($C205,'DEQ Pollutant List'!$A$7:$A$611,0))),"")</f>
        <v>488</v>
      </c>
    </row>
    <row r="206" spans="1:15" ht="15" x14ac:dyDescent="0.25">
      <c r="A206" s="5" t="s">
        <v>1324</v>
      </c>
      <c r="B206" s="7" t="s">
        <v>1356</v>
      </c>
      <c r="C206" s="13" t="s">
        <v>68</v>
      </c>
      <c r="D206" s="18" t="s">
        <v>1177</v>
      </c>
      <c r="E206" s="22"/>
      <c r="F206" s="20"/>
      <c r="G206" s="22"/>
      <c r="H206" s="20"/>
      <c r="I206" s="33">
        <v>1.1399999999999999E-5</v>
      </c>
      <c r="J206" s="11">
        <v>1.1399999999999999E-5</v>
      </c>
      <c r="K206" s="6" t="s">
        <v>1360</v>
      </c>
      <c r="L206" s="19" t="s">
        <v>1333</v>
      </c>
      <c r="M206" s="7">
        <v>1.5796569599999997E-2</v>
      </c>
      <c r="N206" s="5">
        <v>1.1283263999999999E-3</v>
      </c>
      <c r="O206" s="129">
        <f>IFERROR(IF(OR($C206="",$C206="No CAS"),INDEX('DEQ Pollutant List'!$D$7:$D$611,MATCH($D206,'DEQ Pollutant List'!$B$7:$B$611,0)),INDEX('DEQ Pollutant List'!$D$7:$D$611,MATCH($C206,'DEQ Pollutant List'!$A$7:$A$611,0))),"")</f>
        <v>600</v>
      </c>
    </row>
    <row r="207" spans="1:15" ht="15" x14ac:dyDescent="0.25">
      <c r="A207" s="5" t="s">
        <v>1324</v>
      </c>
      <c r="B207" s="7" t="s">
        <v>1356</v>
      </c>
      <c r="C207" s="13" t="s">
        <v>109</v>
      </c>
      <c r="D207" s="18" t="s">
        <v>1373</v>
      </c>
      <c r="E207" s="22"/>
      <c r="F207" s="20"/>
      <c r="G207" s="22"/>
      <c r="H207" s="20"/>
      <c r="I207" s="33">
        <v>1.9899999999999999E-5</v>
      </c>
      <c r="J207" s="11">
        <v>1.9899999999999999E-5</v>
      </c>
      <c r="K207" s="6" t="s">
        <v>1360</v>
      </c>
      <c r="L207" s="19" t="s">
        <v>1333</v>
      </c>
      <c r="M207" s="7">
        <v>2.7574713599999998E-2</v>
      </c>
      <c r="N207" s="5">
        <v>1.9696224E-3</v>
      </c>
      <c r="O207" s="129">
        <f>IFERROR(IF(OR($C207="",$C207="No CAS"),INDEX('DEQ Pollutant List'!$D$7:$D$611,MATCH($D207,'DEQ Pollutant List'!$B$7:$B$611,0)),INDEX('DEQ Pollutant List'!$D$7:$D$611,MATCH($C207,'DEQ Pollutant List'!$A$7:$A$611,0))),"")</f>
        <v>608</v>
      </c>
    </row>
    <row r="208" spans="1:15" ht="15" x14ac:dyDescent="0.25">
      <c r="A208" s="5" t="s">
        <v>1324</v>
      </c>
      <c r="B208" s="7" t="s">
        <v>1356</v>
      </c>
      <c r="C208" s="13" t="s">
        <v>110</v>
      </c>
      <c r="D208" s="18" t="s">
        <v>1211</v>
      </c>
      <c r="E208" s="22"/>
      <c r="F208" s="20"/>
      <c r="G208" s="22"/>
      <c r="H208" s="20"/>
      <c r="I208" s="33">
        <v>1.3900000000000001E-5</v>
      </c>
      <c r="J208" s="11">
        <v>1.3900000000000001E-5</v>
      </c>
      <c r="K208" s="6" t="s">
        <v>1360</v>
      </c>
      <c r="L208" s="19" t="s">
        <v>1333</v>
      </c>
      <c r="M208" s="7">
        <v>1.9260729600000002E-2</v>
      </c>
      <c r="N208" s="5">
        <v>1.3757664E-3</v>
      </c>
      <c r="O208" s="129">
        <f>IFERROR(IF(OR($C208="",$C208="No CAS"),INDEX('DEQ Pollutant List'!$D$7:$D$611,MATCH($D208,'DEQ Pollutant List'!$B$7:$B$611,0)),INDEX('DEQ Pollutant List'!$D$7:$D$611,MATCH($C208,'DEQ Pollutant List'!$A$7:$A$611,0))),"")</f>
        <v>249</v>
      </c>
    </row>
    <row r="209" spans="1:15" ht="15" x14ac:dyDescent="0.25">
      <c r="A209" s="5" t="s">
        <v>1324</v>
      </c>
      <c r="B209" s="7" t="s">
        <v>1356</v>
      </c>
      <c r="C209" s="13" t="s">
        <v>111</v>
      </c>
      <c r="D209" s="18" t="s">
        <v>1244</v>
      </c>
      <c r="E209" s="22"/>
      <c r="F209" s="20"/>
      <c r="G209" s="22"/>
      <c r="H209" s="20"/>
      <c r="I209" s="33">
        <v>1.84E-5</v>
      </c>
      <c r="J209" s="11">
        <v>1.84E-5</v>
      </c>
      <c r="K209" s="6" t="s">
        <v>1360</v>
      </c>
      <c r="L209" s="19" t="s">
        <v>1333</v>
      </c>
      <c r="M209" s="7">
        <v>2.5496217599999999E-2</v>
      </c>
      <c r="N209" s="5">
        <v>1.8211583999999999E-3</v>
      </c>
      <c r="O209" s="129">
        <f>IFERROR(IF(OR($C209="",$C209="No CAS"),INDEX('DEQ Pollutant List'!$D$7:$D$611,MATCH($D209,'DEQ Pollutant List'!$B$7:$B$611,0)),INDEX('DEQ Pollutant List'!$D$7:$D$611,MATCH($C209,'DEQ Pollutant List'!$A$7:$A$611,0))),"")</f>
        <v>624</v>
      </c>
    </row>
    <row r="210" spans="1:15" ht="15" x14ac:dyDescent="0.25">
      <c r="A210" s="5" t="s">
        <v>1324</v>
      </c>
      <c r="B210" s="7" t="s">
        <v>1356</v>
      </c>
      <c r="C210" s="13" t="s">
        <v>70</v>
      </c>
      <c r="D210" s="18" t="s">
        <v>1249</v>
      </c>
      <c r="E210" s="22"/>
      <c r="F210" s="20"/>
      <c r="G210" s="22"/>
      <c r="H210" s="20"/>
      <c r="I210" s="33">
        <v>5.22E-6</v>
      </c>
      <c r="J210" s="11">
        <v>5.22E-6</v>
      </c>
      <c r="K210" s="6" t="s">
        <v>1360</v>
      </c>
      <c r="L210" s="19" t="s">
        <v>1333</v>
      </c>
      <c r="M210" s="7">
        <v>7.2331660799999998E-3</v>
      </c>
      <c r="N210" s="5">
        <v>5.1665472000000001E-4</v>
      </c>
      <c r="O210" s="129">
        <f>IFERROR(IF(OR($C210="",$C210="No CAS"),INDEX('DEQ Pollutant List'!$D$7:$D$611,MATCH($D210,'DEQ Pollutant List'!$B$7:$B$611,0)),INDEX('DEQ Pollutant List'!$D$7:$D$611,MATCH($C210,'DEQ Pollutant List'!$A$7:$A$611,0))),"")</f>
        <v>628</v>
      </c>
    </row>
    <row r="211" spans="1:15" ht="15" x14ac:dyDescent="0.25">
      <c r="A211" s="5" t="s">
        <v>1324</v>
      </c>
      <c r="B211" s="7" t="s">
        <v>1356</v>
      </c>
      <c r="C211" s="13" t="s">
        <v>115</v>
      </c>
      <c r="D211" s="18" t="s">
        <v>1374</v>
      </c>
      <c r="E211" s="22"/>
      <c r="F211" s="20"/>
      <c r="G211" s="22"/>
      <c r="H211" s="20"/>
      <c r="I211" s="33">
        <v>2.5899999999999998E-7</v>
      </c>
      <c r="J211" s="11">
        <v>2.5899999999999998E-7</v>
      </c>
      <c r="K211" s="6" t="s">
        <v>1360</v>
      </c>
      <c r="L211" s="19" t="s">
        <v>1333</v>
      </c>
      <c r="M211" s="7">
        <v>3.5888697599999994E-4</v>
      </c>
      <c r="N211" s="5">
        <v>2.5634783999999997E-5</v>
      </c>
      <c r="O211" s="129">
        <f>IFERROR(IF(OR($C211="",$C211="No CAS"),INDEX('DEQ Pollutant List'!$D$7:$D$611,MATCH($D211,'DEQ Pollutant List'!$B$7:$B$611,0)),INDEX('DEQ Pollutant List'!$D$7:$D$611,MATCH($C211,'DEQ Pollutant List'!$A$7:$A$611,0))),"")</f>
        <v>343</v>
      </c>
    </row>
    <row r="212" spans="1:15" ht="15" x14ac:dyDescent="0.25">
      <c r="A212" s="5" t="s">
        <v>1324</v>
      </c>
      <c r="B212" s="7" t="s">
        <v>1356</v>
      </c>
      <c r="C212" s="13" t="s">
        <v>116</v>
      </c>
      <c r="D212" s="18" t="s">
        <v>300</v>
      </c>
      <c r="E212" s="22"/>
      <c r="F212" s="20"/>
      <c r="G212" s="22"/>
      <c r="H212" s="20"/>
      <c r="I212" s="33">
        <v>1.3999999999999999E-6</v>
      </c>
      <c r="J212" s="11">
        <v>1.3999999999999999E-6</v>
      </c>
      <c r="K212" s="6" t="s">
        <v>1360</v>
      </c>
      <c r="L212" s="19" t="s">
        <v>1333</v>
      </c>
      <c r="M212" s="7">
        <v>1.9399295999999999E-3</v>
      </c>
      <c r="N212" s="5">
        <v>1.3856639999999999E-4</v>
      </c>
      <c r="O212" s="129">
        <f>IFERROR(IF(OR($C212="",$C212="No CAS"),INDEX('DEQ Pollutant List'!$D$7:$D$611,MATCH($D212,'DEQ Pollutant List'!$B$7:$B$611,0)),INDEX('DEQ Pollutant List'!$D$7:$D$611,MATCH($C212,'DEQ Pollutant List'!$A$7:$A$611,0))),"")</f>
        <v>427</v>
      </c>
    </row>
    <row r="213" spans="1:15" ht="15" x14ac:dyDescent="0.25">
      <c r="A213" s="5" t="s">
        <v>1324</v>
      </c>
      <c r="B213" s="7" t="s">
        <v>1356</v>
      </c>
      <c r="C213" s="13" t="s">
        <v>117</v>
      </c>
      <c r="D213" s="18" t="s">
        <v>325</v>
      </c>
      <c r="E213" s="22"/>
      <c r="F213" s="20"/>
      <c r="G213" s="22"/>
      <c r="H213" s="20"/>
      <c r="I213" s="33">
        <v>8.6800000000000006E-9</v>
      </c>
      <c r="J213" s="11">
        <v>8.6800000000000006E-9</v>
      </c>
      <c r="K213" s="6" t="s">
        <v>1360</v>
      </c>
      <c r="L213" s="19" t="s">
        <v>1333</v>
      </c>
      <c r="M213" s="7">
        <v>1.2027563520000001E-5</v>
      </c>
      <c r="N213" s="5">
        <v>8.5911168000000008E-7</v>
      </c>
      <c r="O213" s="129">
        <f>IFERROR(IF(OR($C213="",$C213="No CAS"),INDEX('DEQ Pollutant List'!$D$7:$D$611,MATCH($D213,'DEQ Pollutant List'!$B$7:$B$611,0)),INDEX('DEQ Pollutant List'!$D$7:$D$611,MATCH($C213,'DEQ Pollutant List'!$A$7:$A$611,0))),"")</f>
        <v>439</v>
      </c>
    </row>
    <row r="214" spans="1:15" ht="15" x14ac:dyDescent="0.25">
      <c r="A214" s="5" t="s">
        <v>1324</v>
      </c>
      <c r="B214" s="7" t="s">
        <v>1356</v>
      </c>
      <c r="C214" s="13" t="s">
        <v>118</v>
      </c>
      <c r="D214" s="18" t="s">
        <v>370</v>
      </c>
      <c r="E214" s="22"/>
      <c r="F214" s="20"/>
      <c r="G214" s="22"/>
      <c r="H214" s="20"/>
      <c r="I214" s="33">
        <v>4.5699999999999997E-9</v>
      </c>
      <c r="J214" s="11">
        <v>4.5699999999999997E-9</v>
      </c>
      <c r="K214" s="6" t="s">
        <v>1360</v>
      </c>
      <c r="L214" s="19" t="s">
        <v>1333</v>
      </c>
      <c r="M214" s="7">
        <v>6.3324844799999995E-6</v>
      </c>
      <c r="N214" s="5">
        <v>4.5232031999999996E-7</v>
      </c>
      <c r="O214" s="129">
        <f>IFERROR(IF(OR($C214="",$C214="No CAS"),INDEX('DEQ Pollutant List'!$D$7:$D$611,MATCH($D214,'DEQ Pollutant List'!$B$7:$B$611,0)),INDEX('DEQ Pollutant List'!$D$7:$D$611,MATCH($C214,'DEQ Pollutant List'!$A$7:$A$611,0))),"")</f>
        <v>436</v>
      </c>
    </row>
    <row r="215" spans="1:15" ht="15" x14ac:dyDescent="0.25">
      <c r="A215" s="5" t="s">
        <v>1324</v>
      </c>
      <c r="B215" s="7" t="s">
        <v>1356</v>
      </c>
      <c r="C215" s="13" t="s">
        <v>119</v>
      </c>
      <c r="D215" s="18" t="s">
        <v>375</v>
      </c>
      <c r="E215" s="22"/>
      <c r="F215" s="20"/>
      <c r="G215" s="22"/>
      <c r="H215" s="20"/>
      <c r="I215" s="33">
        <v>8.5300000000000003E-7</v>
      </c>
      <c r="J215" s="11">
        <v>8.5300000000000003E-7</v>
      </c>
      <c r="K215" s="6" t="s">
        <v>1360</v>
      </c>
      <c r="L215" s="19" t="s">
        <v>1333</v>
      </c>
      <c r="M215" s="7">
        <v>1.1819713919999999E-3</v>
      </c>
      <c r="N215" s="5">
        <v>8.4426527999999999E-5</v>
      </c>
      <c r="O215" s="129">
        <f>IFERROR(IF(OR($C215="",$C215="No CAS"),INDEX('DEQ Pollutant List'!$D$7:$D$611,MATCH($D215,'DEQ Pollutant List'!$B$7:$B$611,0)),INDEX('DEQ Pollutant List'!$D$7:$D$611,MATCH($C215,'DEQ Pollutant List'!$A$7:$A$611,0))),"")</f>
        <v>402</v>
      </c>
    </row>
    <row r="216" spans="1:15" ht="15" x14ac:dyDescent="0.25">
      <c r="A216" s="5" t="s">
        <v>1324</v>
      </c>
      <c r="B216" s="7" t="s">
        <v>1356</v>
      </c>
      <c r="C216" s="13" t="s">
        <v>120</v>
      </c>
      <c r="D216" s="18" t="s">
        <v>376</v>
      </c>
      <c r="E216" s="22"/>
      <c r="F216" s="20"/>
      <c r="G216" s="22"/>
      <c r="H216" s="20"/>
      <c r="I216" s="33">
        <v>4.69E-6</v>
      </c>
      <c r="J216" s="11">
        <v>4.69E-6</v>
      </c>
      <c r="K216" s="6" t="s">
        <v>1360</v>
      </c>
      <c r="L216" s="19" t="s">
        <v>1333</v>
      </c>
      <c r="M216" s="7">
        <v>6.49876416E-3</v>
      </c>
      <c r="N216" s="5">
        <v>4.6419743999999999E-4</v>
      </c>
      <c r="O216" s="129">
        <f>IFERROR(IF(OR($C216="",$C216="No CAS"),INDEX('DEQ Pollutant List'!$D$7:$D$611,MATCH($D216,'DEQ Pollutant List'!$B$7:$B$611,0)),INDEX('DEQ Pollutant List'!$D$7:$D$611,MATCH($C216,'DEQ Pollutant List'!$A$7:$A$611,0))),"")</f>
        <v>403</v>
      </c>
    </row>
    <row r="217" spans="1:15" ht="15" x14ac:dyDescent="0.25">
      <c r="A217" s="5" t="s">
        <v>1324</v>
      </c>
      <c r="B217" s="7" t="s">
        <v>1356</v>
      </c>
      <c r="C217" s="13" t="s">
        <v>121</v>
      </c>
      <c r="D217" s="18" t="s">
        <v>418</v>
      </c>
      <c r="E217" s="22"/>
      <c r="F217" s="20"/>
      <c r="G217" s="22"/>
      <c r="H217" s="20"/>
      <c r="I217" s="33">
        <v>2.6800000000000002E-6</v>
      </c>
      <c r="J217" s="11">
        <v>2.6800000000000002E-6</v>
      </c>
      <c r="K217" s="6" t="s">
        <v>1360</v>
      </c>
      <c r="L217" s="19" t="s">
        <v>1333</v>
      </c>
      <c r="M217" s="7">
        <v>3.7135795200000004E-3</v>
      </c>
      <c r="N217" s="5">
        <v>2.6525568000000004E-4</v>
      </c>
      <c r="O217" s="129">
        <f>IFERROR(IF(OR($C217="",$C217="No CAS"),INDEX('DEQ Pollutant List'!$D$7:$D$611,MATCH($D217,'DEQ Pollutant List'!$B$7:$B$611,0)),INDEX('DEQ Pollutant List'!$D$7:$D$611,MATCH($C217,'DEQ Pollutant List'!$A$7:$A$611,0))),"")</f>
        <v>404</v>
      </c>
    </row>
    <row r="218" spans="1:15" ht="15" x14ac:dyDescent="0.25">
      <c r="A218" s="5" t="s">
        <v>1324</v>
      </c>
      <c r="B218" s="7" t="s">
        <v>1356</v>
      </c>
      <c r="C218" s="13" t="s">
        <v>122</v>
      </c>
      <c r="D218" s="18" t="s">
        <v>438</v>
      </c>
      <c r="E218" s="22"/>
      <c r="F218" s="20"/>
      <c r="G218" s="22"/>
      <c r="H218" s="20"/>
      <c r="I218" s="33">
        <v>8.1299999999999993E-8</v>
      </c>
      <c r="J218" s="11">
        <v>8.1299999999999993E-8</v>
      </c>
      <c r="K218" s="6" t="s">
        <v>1360</v>
      </c>
      <c r="L218" s="19" t="s">
        <v>1333</v>
      </c>
      <c r="M218" s="7">
        <v>1.1265448319999999E-4</v>
      </c>
      <c r="N218" s="5">
        <v>8.0467487999999995E-6</v>
      </c>
      <c r="O218" s="129">
        <f>IFERROR(IF(OR($C218="",$C218="No CAS"),INDEX('DEQ Pollutant List'!$D$7:$D$611,MATCH($D218,'DEQ Pollutant List'!$B$7:$B$611,0)),INDEX('DEQ Pollutant List'!$D$7:$D$611,MATCH($C218,'DEQ Pollutant List'!$A$7:$A$611,0))),"")</f>
        <v>405</v>
      </c>
    </row>
    <row r="219" spans="1:15" ht="15" x14ac:dyDescent="0.25">
      <c r="A219" s="5" t="s">
        <v>1324</v>
      </c>
      <c r="B219" s="7" t="s">
        <v>1356</v>
      </c>
      <c r="C219" s="13" t="s">
        <v>48</v>
      </c>
      <c r="D219" s="18" t="s">
        <v>442</v>
      </c>
      <c r="E219" s="22"/>
      <c r="F219" s="20"/>
      <c r="G219" s="22"/>
      <c r="H219" s="20"/>
      <c r="I219" s="33">
        <v>2.2199999999999999E-6</v>
      </c>
      <c r="J219" s="11">
        <v>2.2199999999999999E-6</v>
      </c>
      <c r="K219" s="6" t="s">
        <v>1360</v>
      </c>
      <c r="L219" s="19" t="s">
        <v>1333</v>
      </c>
      <c r="M219" s="7">
        <v>3.0761740799999998E-3</v>
      </c>
      <c r="N219" s="5">
        <v>2.1972672E-4</v>
      </c>
      <c r="O219" s="129">
        <f>IFERROR(IF(OR($C219="",$C219="No CAS"),INDEX('DEQ Pollutant List'!$D$7:$D$611,MATCH($D219,'DEQ Pollutant List'!$B$7:$B$611,0)),INDEX('DEQ Pollutant List'!$D$7:$D$611,MATCH($C219,'DEQ Pollutant List'!$A$7:$A$611,0))),"")</f>
        <v>406</v>
      </c>
    </row>
    <row r="220" spans="1:15" ht="15" x14ac:dyDescent="0.25">
      <c r="A220" s="5" t="s">
        <v>1324</v>
      </c>
      <c r="B220" s="7" t="s">
        <v>1356</v>
      </c>
      <c r="C220" s="13" t="s">
        <v>123</v>
      </c>
      <c r="D220" s="18" t="s">
        <v>443</v>
      </c>
      <c r="E220" s="22"/>
      <c r="F220" s="20"/>
      <c r="G220" s="22"/>
      <c r="H220" s="20"/>
      <c r="I220" s="33">
        <v>1.42E-7</v>
      </c>
      <c r="J220" s="11">
        <v>1.42E-7</v>
      </c>
      <c r="K220" s="6" t="s">
        <v>1360</v>
      </c>
      <c r="L220" s="19" t="s">
        <v>1333</v>
      </c>
      <c r="M220" s="7">
        <v>1.96764288E-4</v>
      </c>
      <c r="N220" s="5">
        <v>1.4054592000000001E-5</v>
      </c>
      <c r="O220" s="129">
        <f>IFERROR(IF(OR($C220="",$C220="No CAS"),INDEX('DEQ Pollutant List'!$D$7:$D$611,MATCH($D220,'DEQ Pollutant List'!$B$7:$B$611,0)),INDEX('DEQ Pollutant List'!$D$7:$D$611,MATCH($C220,'DEQ Pollutant List'!$A$7:$A$611,0))),"")</f>
        <v>407</v>
      </c>
    </row>
    <row r="221" spans="1:15" ht="15" x14ac:dyDescent="0.25">
      <c r="A221" s="5" t="s">
        <v>1324</v>
      </c>
      <c r="B221" s="7" t="s">
        <v>1356</v>
      </c>
      <c r="C221" s="13" t="s">
        <v>124</v>
      </c>
      <c r="D221" s="18" t="s">
        <v>446</v>
      </c>
      <c r="E221" s="22"/>
      <c r="F221" s="20"/>
      <c r="G221" s="22"/>
      <c r="H221" s="20"/>
      <c r="I221" s="33">
        <v>2.11E-7</v>
      </c>
      <c r="J221" s="11">
        <v>2.11E-7</v>
      </c>
      <c r="K221" s="6" t="s">
        <v>1360</v>
      </c>
      <c r="L221" s="19" t="s">
        <v>1333</v>
      </c>
      <c r="M221" s="7">
        <v>2.9237510400000001E-4</v>
      </c>
      <c r="N221" s="5">
        <v>2.0883936E-5</v>
      </c>
      <c r="O221" s="129">
        <f>IFERROR(IF(OR($C221="",$C221="No CAS"),INDEX('DEQ Pollutant List'!$D$7:$D$611,MATCH($D221,'DEQ Pollutant List'!$B$7:$B$611,0)),INDEX('DEQ Pollutant List'!$D$7:$D$611,MATCH($C221,'DEQ Pollutant List'!$A$7:$A$611,0))),"")</f>
        <v>409</v>
      </c>
    </row>
    <row r="222" spans="1:15" ht="15" x14ac:dyDescent="0.25">
      <c r="A222" s="5" t="s">
        <v>1324</v>
      </c>
      <c r="B222" s="7" t="s">
        <v>1356</v>
      </c>
      <c r="C222" s="13" t="s">
        <v>125</v>
      </c>
      <c r="D222" s="18" t="s">
        <v>447</v>
      </c>
      <c r="E222" s="22"/>
      <c r="F222" s="20"/>
      <c r="G222" s="22"/>
      <c r="H222" s="20"/>
      <c r="I222" s="33">
        <v>1.5099999999999999E-7</v>
      </c>
      <c r="J222" s="11">
        <v>1.5099999999999999E-7</v>
      </c>
      <c r="K222" s="6" t="s">
        <v>1360</v>
      </c>
      <c r="L222" s="19" t="s">
        <v>1333</v>
      </c>
      <c r="M222" s="7">
        <v>2.0923526399999997E-4</v>
      </c>
      <c r="N222" s="5">
        <v>1.4945375999999999E-5</v>
      </c>
      <c r="O222" s="129">
        <f>IFERROR(IF(OR($C222="",$C222="No CAS"),INDEX('DEQ Pollutant List'!$D$7:$D$611,MATCH($D222,'DEQ Pollutant List'!$B$7:$B$611,0)),INDEX('DEQ Pollutant List'!$D$7:$D$611,MATCH($C222,'DEQ Pollutant List'!$A$7:$A$611,0))),"")</f>
        <v>410</v>
      </c>
    </row>
    <row r="223" spans="1:15" ht="15" x14ac:dyDescent="0.25">
      <c r="A223" s="5" t="s">
        <v>1324</v>
      </c>
      <c r="B223" s="7" t="s">
        <v>1356</v>
      </c>
      <c r="C223" s="13" t="s">
        <v>126</v>
      </c>
      <c r="D223" s="18" t="s">
        <v>448</v>
      </c>
      <c r="E223" s="22"/>
      <c r="F223" s="20"/>
      <c r="G223" s="22"/>
      <c r="H223" s="20"/>
      <c r="I223" s="33">
        <v>1.5599999999999999E-7</v>
      </c>
      <c r="J223" s="11">
        <v>1.5599999999999999E-7</v>
      </c>
      <c r="K223" s="6" t="s">
        <v>1360</v>
      </c>
      <c r="L223" s="19" t="s">
        <v>1333</v>
      </c>
      <c r="M223" s="7">
        <v>2.1616358399999998E-4</v>
      </c>
      <c r="N223" s="5">
        <v>1.5440255999999998E-5</v>
      </c>
      <c r="O223" s="129">
        <f>IFERROR(IF(OR($C223="",$C223="No CAS"),INDEX('DEQ Pollutant List'!$D$7:$D$611,MATCH($D223,'DEQ Pollutant List'!$B$7:$B$611,0)),INDEX('DEQ Pollutant List'!$D$7:$D$611,MATCH($C223,'DEQ Pollutant List'!$A$7:$A$611,0))),"")</f>
        <v>411</v>
      </c>
    </row>
    <row r="224" spans="1:15" ht="15" x14ac:dyDescent="0.25">
      <c r="A224" s="5" t="s">
        <v>1324</v>
      </c>
      <c r="B224" s="7" t="s">
        <v>1356</v>
      </c>
      <c r="C224" s="13" t="s">
        <v>127</v>
      </c>
      <c r="D224" s="18" t="s">
        <v>449</v>
      </c>
      <c r="E224" s="22"/>
      <c r="F224" s="20"/>
      <c r="G224" s="22"/>
      <c r="H224" s="20"/>
      <c r="I224" s="33">
        <v>5.1800000000000001E-8</v>
      </c>
      <c r="J224" s="11">
        <v>5.1800000000000001E-8</v>
      </c>
      <c r="K224" s="6" t="s">
        <v>1360</v>
      </c>
      <c r="L224" s="19" t="s">
        <v>1333</v>
      </c>
      <c r="M224" s="7">
        <v>7.1777395200000005E-5</v>
      </c>
      <c r="N224" s="5">
        <v>5.1269568000000002E-6</v>
      </c>
      <c r="O224" s="129">
        <f>IFERROR(IF(OR($C224="",$C224="No CAS"),INDEX('DEQ Pollutant List'!$D$7:$D$611,MATCH($D224,'DEQ Pollutant List'!$B$7:$B$611,0)),INDEX('DEQ Pollutant List'!$D$7:$D$611,MATCH($C224,'DEQ Pollutant List'!$A$7:$A$611,0))),"")</f>
        <v>412</v>
      </c>
    </row>
    <row r="225" spans="1:15" ht="15" x14ac:dyDescent="0.25">
      <c r="A225" s="5" t="s">
        <v>1324</v>
      </c>
      <c r="B225" s="7" t="s">
        <v>1356</v>
      </c>
      <c r="C225" s="13" t="s">
        <v>128</v>
      </c>
      <c r="D225" s="18" t="s">
        <v>565</v>
      </c>
      <c r="E225" s="22"/>
      <c r="F225" s="20"/>
      <c r="G225" s="22"/>
      <c r="H225" s="20"/>
      <c r="I225" s="33">
        <v>7.9000000000000006E-8</v>
      </c>
      <c r="J225" s="11">
        <v>7.9000000000000006E-8</v>
      </c>
      <c r="K225" s="6" t="s">
        <v>1360</v>
      </c>
      <c r="L225" s="19" t="s">
        <v>1333</v>
      </c>
      <c r="M225" s="7">
        <v>1.0946745600000001E-4</v>
      </c>
      <c r="N225" s="5">
        <v>7.8191040000000003E-6</v>
      </c>
      <c r="O225" s="129">
        <f>IFERROR(IF(OR($C225="",$C225="No CAS"),INDEX('DEQ Pollutant List'!$D$7:$D$611,MATCH($D225,'DEQ Pollutant List'!$B$7:$B$611,0)),INDEX('DEQ Pollutant List'!$D$7:$D$611,MATCH($C225,'DEQ Pollutant List'!$A$7:$A$611,0))),"")</f>
        <v>414</v>
      </c>
    </row>
    <row r="226" spans="1:15" ht="15" x14ac:dyDescent="0.25">
      <c r="A226" s="5" t="s">
        <v>1324</v>
      </c>
      <c r="B226" s="7" t="s">
        <v>1356</v>
      </c>
      <c r="C226" s="13" t="s">
        <v>129</v>
      </c>
      <c r="D226" s="18" t="s">
        <v>730</v>
      </c>
      <c r="E226" s="22"/>
      <c r="F226" s="20"/>
      <c r="G226" s="22"/>
      <c r="H226" s="20"/>
      <c r="I226" s="33">
        <v>1.6700000000000001E-6</v>
      </c>
      <c r="J226" s="11">
        <v>1.6700000000000001E-6</v>
      </c>
      <c r="K226" s="6" t="s">
        <v>1360</v>
      </c>
      <c r="L226" s="19" t="s">
        <v>1333</v>
      </c>
      <c r="M226" s="7">
        <v>2.3140588800000003E-3</v>
      </c>
      <c r="N226" s="5">
        <v>1.6528992000000001E-4</v>
      </c>
      <c r="O226" s="129">
        <f>IFERROR(IF(OR($C226="",$C226="No CAS"),INDEX('DEQ Pollutant List'!$D$7:$D$611,MATCH($D226,'DEQ Pollutant List'!$B$7:$B$611,0)),INDEX('DEQ Pollutant List'!$D$7:$D$611,MATCH($C226,'DEQ Pollutant List'!$A$7:$A$611,0))),"")</f>
        <v>424</v>
      </c>
    </row>
    <row r="227" spans="1:15" ht="15" x14ac:dyDescent="0.25">
      <c r="A227" s="5" t="s">
        <v>1324</v>
      </c>
      <c r="B227" s="7" t="s">
        <v>1356</v>
      </c>
      <c r="C227" s="13" t="s">
        <v>130</v>
      </c>
      <c r="D227" s="18" t="s">
        <v>731</v>
      </c>
      <c r="E227" s="22"/>
      <c r="F227" s="20"/>
      <c r="G227" s="22"/>
      <c r="H227" s="20"/>
      <c r="I227" s="33">
        <v>3.01E-6</v>
      </c>
      <c r="J227" s="11">
        <v>3.01E-6</v>
      </c>
      <c r="K227" s="6" t="s">
        <v>1360</v>
      </c>
      <c r="L227" s="19" t="s">
        <v>1333</v>
      </c>
      <c r="M227" s="7">
        <v>4.1708486399999996E-3</v>
      </c>
      <c r="N227" s="5">
        <v>2.9791775999999997E-4</v>
      </c>
      <c r="O227" s="129">
        <f>IFERROR(IF(OR($C227="",$C227="No CAS"),INDEX('DEQ Pollutant List'!$D$7:$D$611,MATCH($D227,'DEQ Pollutant List'!$B$7:$B$611,0)),INDEX('DEQ Pollutant List'!$D$7:$D$611,MATCH($C227,'DEQ Pollutant List'!$A$7:$A$611,0))),"")</f>
        <v>425</v>
      </c>
    </row>
    <row r="228" spans="1:15" ht="15" x14ac:dyDescent="0.25">
      <c r="A228" s="5" t="s">
        <v>1324</v>
      </c>
      <c r="B228" s="7" t="s">
        <v>1356</v>
      </c>
      <c r="C228" s="13" t="s">
        <v>131</v>
      </c>
      <c r="D228" s="18" t="s">
        <v>785</v>
      </c>
      <c r="E228" s="22"/>
      <c r="F228" s="20"/>
      <c r="G228" s="22"/>
      <c r="H228" s="20"/>
      <c r="I228" s="33">
        <v>1.02E-7</v>
      </c>
      <c r="J228" s="11">
        <v>1.02E-7</v>
      </c>
      <c r="K228" s="6" t="s">
        <v>1360</v>
      </c>
      <c r="L228" s="19" t="s">
        <v>1333</v>
      </c>
      <c r="M228" s="7">
        <v>1.41337728E-4</v>
      </c>
      <c r="N228" s="5">
        <v>1.0095552000000001E-5</v>
      </c>
      <c r="O228" s="129">
        <f>IFERROR(IF(OR($C228="",$C228="No CAS"),INDEX('DEQ Pollutant List'!$D$7:$D$611,MATCH($D228,'DEQ Pollutant List'!$B$7:$B$611,0)),INDEX('DEQ Pollutant List'!$D$7:$D$611,MATCH($C228,'DEQ Pollutant List'!$A$7:$A$611,0))),"")</f>
        <v>426</v>
      </c>
    </row>
    <row r="229" spans="1:15" ht="15" x14ac:dyDescent="0.25">
      <c r="A229" s="5" t="s">
        <v>1324</v>
      </c>
      <c r="B229" s="7" t="s">
        <v>1356</v>
      </c>
      <c r="C229" s="13" t="s">
        <v>49</v>
      </c>
      <c r="D229" s="18" t="s">
        <v>852</v>
      </c>
      <c r="E229" s="22"/>
      <c r="F229" s="20"/>
      <c r="G229" s="22"/>
      <c r="H229" s="20"/>
      <c r="I229" s="33">
        <v>9.9599999999999995E-5</v>
      </c>
      <c r="J229" s="11">
        <v>9.9599999999999995E-5</v>
      </c>
      <c r="K229" s="6" t="s">
        <v>1360</v>
      </c>
      <c r="L229" s="19" t="s">
        <v>1333</v>
      </c>
      <c r="M229" s="7">
        <v>0.13801213439999999</v>
      </c>
      <c r="N229" s="5">
        <v>9.8580096000000002E-3</v>
      </c>
      <c r="O229" s="129">
        <f>IFERROR(IF(OR($C229="",$C229="No CAS"),INDEX('DEQ Pollutant List'!$D$7:$D$611,MATCH($D229,'DEQ Pollutant List'!$B$7:$B$611,0)),INDEX('DEQ Pollutant List'!$D$7:$D$611,MATCH($C229,'DEQ Pollutant List'!$A$7:$A$611,0))),"")</f>
        <v>428</v>
      </c>
    </row>
    <row r="230" spans="1:15" ht="15" x14ac:dyDescent="0.25">
      <c r="A230" s="5" t="s">
        <v>1324</v>
      </c>
      <c r="B230" s="7" t="s">
        <v>1356</v>
      </c>
      <c r="C230" s="13" t="s">
        <v>132</v>
      </c>
      <c r="D230" s="18" t="s">
        <v>1045</v>
      </c>
      <c r="E230" s="22"/>
      <c r="F230" s="20"/>
      <c r="G230" s="22"/>
      <c r="H230" s="20"/>
      <c r="I230" s="33">
        <v>3.2000000000000002E-8</v>
      </c>
      <c r="J230" s="11">
        <v>3.2000000000000002E-8</v>
      </c>
      <c r="K230" s="6" t="s">
        <v>1360</v>
      </c>
      <c r="L230" s="19" t="s">
        <v>1333</v>
      </c>
      <c r="M230" s="7">
        <v>4.4341248E-5</v>
      </c>
      <c r="N230" s="5">
        <v>3.167232E-6</v>
      </c>
      <c r="O230" s="129">
        <f>IFERROR(IF(OR($C230="",$C230="No CAS"),INDEX('DEQ Pollutant List'!$D$7:$D$611,MATCH($D230,'DEQ Pollutant List'!$B$7:$B$611,0)),INDEX('DEQ Pollutant List'!$D$7:$D$611,MATCH($C230,'DEQ Pollutant List'!$A$7:$A$611,0))),"")</f>
        <v>429</v>
      </c>
    </row>
    <row r="231" spans="1:15" ht="15" x14ac:dyDescent="0.25">
      <c r="A231" s="5" t="s">
        <v>1324</v>
      </c>
      <c r="B231" s="7" t="s">
        <v>1356</v>
      </c>
      <c r="C231" s="13" t="s">
        <v>133</v>
      </c>
      <c r="D231" s="18" t="s">
        <v>1048</v>
      </c>
      <c r="E231" s="22"/>
      <c r="F231" s="20"/>
      <c r="G231" s="22"/>
      <c r="H231" s="20"/>
      <c r="I231" s="33">
        <v>6.46E-6</v>
      </c>
      <c r="J231" s="11">
        <v>6.46E-6</v>
      </c>
      <c r="K231" s="6" t="s">
        <v>1360</v>
      </c>
      <c r="L231" s="19" t="s">
        <v>1333</v>
      </c>
      <c r="M231" s="7">
        <v>8.9513894400000005E-3</v>
      </c>
      <c r="N231" s="5">
        <v>6.3938495999999996E-4</v>
      </c>
      <c r="O231" s="129">
        <f>IFERROR(IF(OR($C231="",$C231="No CAS"),INDEX('DEQ Pollutant List'!$D$7:$D$611,MATCH($D231,'DEQ Pollutant List'!$B$7:$B$611,0)),INDEX('DEQ Pollutant List'!$D$7:$D$611,MATCH($C231,'DEQ Pollutant List'!$A$7:$A$611,0))),"")</f>
        <v>430</v>
      </c>
    </row>
    <row r="232" spans="1:15" ht="15" x14ac:dyDescent="0.25">
      <c r="A232" s="5" t="s">
        <v>1324</v>
      </c>
      <c r="B232" s="7" t="s">
        <v>1356</v>
      </c>
      <c r="C232" s="13" t="s">
        <v>134</v>
      </c>
      <c r="D232" s="18" t="s">
        <v>1118</v>
      </c>
      <c r="E232" s="22"/>
      <c r="F232" s="20"/>
      <c r="G232" s="22"/>
      <c r="H232" s="20"/>
      <c r="I232" s="33">
        <v>3.54E-6</v>
      </c>
      <c r="J232" s="11">
        <v>3.54E-6</v>
      </c>
      <c r="K232" s="6" t="s">
        <v>1360</v>
      </c>
      <c r="L232" s="19" t="s">
        <v>1333</v>
      </c>
      <c r="M232" s="7">
        <v>4.9052505600000003E-3</v>
      </c>
      <c r="N232" s="5">
        <v>3.5037503999999999E-4</v>
      </c>
      <c r="O232" s="129">
        <f>IFERROR(IF(OR($C232="",$C232="No CAS"),INDEX('DEQ Pollutant List'!$D$7:$D$611,MATCH($D232,'DEQ Pollutant List'!$B$7:$B$611,0)),INDEX('DEQ Pollutant List'!$D$7:$D$611,MATCH($C232,'DEQ Pollutant List'!$A$7:$A$611,0))),"")</f>
        <v>431</v>
      </c>
    </row>
    <row r="233" spans="1:15" ht="15" x14ac:dyDescent="0.25">
      <c r="A233" s="5" t="s">
        <v>1324</v>
      </c>
      <c r="B233" s="7" t="s">
        <v>1356</v>
      </c>
      <c r="C233" s="13" t="s">
        <v>135</v>
      </c>
      <c r="D233" s="18" t="s">
        <v>262</v>
      </c>
      <c r="E233" s="22"/>
      <c r="F233" s="20"/>
      <c r="G233" s="22"/>
      <c r="H233" s="20"/>
      <c r="I233" s="33">
        <v>9.5300000000000008E-13</v>
      </c>
      <c r="J233" s="11">
        <v>9.5300000000000008E-13</v>
      </c>
      <c r="K233" s="6" t="s">
        <v>1360</v>
      </c>
      <c r="L233" s="19" t="s">
        <v>1333</v>
      </c>
      <c r="M233" s="7">
        <v>1.320537792E-9</v>
      </c>
      <c r="N233" s="5">
        <v>9.4324128000000008E-11</v>
      </c>
      <c r="O233" s="129">
        <f>IFERROR(IF(OR($C233="",$C233="No CAS"),INDEX('DEQ Pollutant List'!$D$7:$D$611,MATCH($D233,'DEQ Pollutant List'!$B$7:$B$611,0)),INDEX('DEQ Pollutant List'!$D$7:$D$611,MATCH($C233,'DEQ Pollutant List'!$A$7:$A$611,0))),"")</f>
        <v>527</v>
      </c>
    </row>
    <row r="234" spans="1:15" ht="15" x14ac:dyDescent="0.25">
      <c r="A234" s="5" t="s">
        <v>1324</v>
      </c>
      <c r="B234" s="7" t="s">
        <v>1356</v>
      </c>
      <c r="C234" s="13" t="s">
        <v>136</v>
      </c>
      <c r="D234" s="18" t="s">
        <v>206</v>
      </c>
      <c r="E234" s="22"/>
      <c r="F234" s="20"/>
      <c r="G234" s="22"/>
      <c r="H234" s="20"/>
      <c r="I234" s="33">
        <v>1.33E-12</v>
      </c>
      <c r="J234" s="11">
        <v>1.33E-12</v>
      </c>
      <c r="K234" s="6" t="s">
        <v>1360</v>
      </c>
      <c r="L234" s="19" t="s">
        <v>1333</v>
      </c>
      <c r="M234" s="7">
        <v>1.84293312E-9</v>
      </c>
      <c r="N234" s="5">
        <v>1.3163808E-10</v>
      </c>
      <c r="O234" s="129">
        <f>IFERROR(IF(OR($C234="",$C234="No CAS"),INDEX('DEQ Pollutant List'!$D$7:$D$611,MATCH($D234,'DEQ Pollutant List'!$B$7:$B$611,0)),INDEX('DEQ Pollutant List'!$D$7:$D$611,MATCH($C234,'DEQ Pollutant List'!$A$7:$A$611,0))),"")</f>
        <v>528</v>
      </c>
    </row>
    <row r="235" spans="1:15" ht="15" x14ac:dyDescent="0.25">
      <c r="A235" s="5" t="s">
        <v>1324</v>
      </c>
      <c r="B235" s="7" t="s">
        <v>1356</v>
      </c>
      <c r="C235" s="13" t="s">
        <v>137</v>
      </c>
      <c r="D235" s="18" t="s">
        <v>200</v>
      </c>
      <c r="E235" s="22"/>
      <c r="F235" s="20"/>
      <c r="G235" s="22"/>
      <c r="H235" s="20"/>
      <c r="I235" s="33">
        <v>8.7000000000000003E-13</v>
      </c>
      <c r="J235" s="11">
        <v>8.7000000000000003E-13</v>
      </c>
      <c r="K235" s="6" t="s">
        <v>1360</v>
      </c>
      <c r="L235" s="19" t="s">
        <v>1333</v>
      </c>
      <c r="M235" s="7">
        <v>1.2055276800000001E-9</v>
      </c>
      <c r="N235" s="5">
        <v>8.6109119999999996E-11</v>
      </c>
      <c r="O235" s="129">
        <f>IFERROR(IF(OR($C235="",$C235="No CAS"),INDEX('DEQ Pollutant List'!$D$7:$D$611,MATCH($D235,'DEQ Pollutant List'!$B$7:$B$611,0)),INDEX('DEQ Pollutant List'!$D$7:$D$611,MATCH($C235,'DEQ Pollutant List'!$A$7:$A$611,0))),"")</f>
        <v>529</v>
      </c>
    </row>
    <row r="236" spans="1:15" ht="15" x14ac:dyDescent="0.25">
      <c r="A236" s="5" t="s">
        <v>1324</v>
      </c>
      <c r="B236" s="7" t="s">
        <v>1356</v>
      </c>
      <c r="C236" s="13" t="s">
        <v>138</v>
      </c>
      <c r="D236" s="18" t="s">
        <v>202</v>
      </c>
      <c r="E236" s="22"/>
      <c r="F236" s="20"/>
      <c r="G236" s="22"/>
      <c r="H236" s="20"/>
      <c r="I236" s="33">
        <v>2.0900000000000002E-12</v>
      </c>
      <c r="J236" s="11">
        <v>2.0900000000000002E-12</v>
      </c>
      <c r="K236" s="6" t="s">
        <v>1360</v>
      </c>
      <c r="L236" s="19" t="s">
        <v>1333</v>
      </c>
      <c r="M236" s="7">
        <v>2.8960377600000002E-9</v>
      </c>
      <c r="N236" s="5">
        <v>2.0685984000000001E-10</v>
      </c>
      <c r="O236" s="129">
        <f>IFERROR(IF(OR($C236="",$C236="No CAS"),INDEX('DEQ Pollutant List'!$D$7:$D$611,MATCH($D236,'DEQ Pollutant List'!$B$7:$B$611,0)),INDEX('DEQ Pollutant List'!$D$7:$D$611,MATCH($C236,'DEQ Pollutant List'!$A$7:$A$611,0))),"")</f>
        <v>530</v>
      </c>
    </row>
    <row r="237" spans="1:15" ht="15" x14ac:dyDescent="0.25">
      <c r="A237" s="5" t="s">
        <v>1324</v>
      </c>
      <c r="B237" s="7" t="s">
        <v>1356</v>
      </c>
      <c r="C237" s="13" t="s">
        <v>139</v>
      </c>
      <c r="D237" s="18" t="s">
        <v>204</v>
      </c>
      <c r="E237" s="22"/>
      <c r="F237" s="20"/>
      <c r="G237" s="22"/>
      <c r="H237" s="20"/>
      <c r="I237" s="33">
        <v>2.2100000000000001E-12</v>
      </c>
      <c r="J237" s="11">
        <v>2.2100000000000001E-12</v>
      </c>
      <c r="K237" s="6" t="s">
        <v>1360</v>
      </c>
      <c r="L237" s="19" t="s">
        <v>1333</v>
      </c>
      <c r="M237" s="7">
        <v>3.06231744E-9</v>
      </c>
      <c r="N237" s="5">
        <v>2.1873696000000001E-10</v>
      </c>
      <c r="O237" s="129">
        <f>IFERROR(IF(OR($C237="",$C237="No CAS"),INDEX('DEQ Pollutant List'!$D$7:$D$611,MATCH($D237,'DEQ Pollutant List'!$B$7:$B$611,0)),INDEX('DEQ Pollutant List'!$D$7:$D$611,MATCH($C237,'DEQ Pollutant List'!$A$7:$A$611,0))),"")</f>
        <v>531</v>
      </c>
    </row>
    <row r="238" spans="1:15" ht="15" x14ac:dyDescent="0.25">
      <c r="A238" s="5" t="s">
        <v>1324</v>
      </c>
      <c r="B238" s="7" t="s">
        <v>1356</v>
      </c>
      <c r="C238" s="13" t="s">
        <v>140</v>
      </c>
      <c r="D238" s="18" t="s">
        <v>197</v>
      </c>
      <c r="E238" s="22"/>
      <c r="F238" s="20"/>
      <c r="G238" s="22"/>
      <c r="H238" s="20"/>
      <c r="I238" s="33">
        <v>9.7600000000000004E-12</v>
      </c>
      <c r="J238" s="11">
        <v>9.7600000000000004E-12</v>
      </c>
      <c r="K238" s="6" t="s">
        <v>1360</v>
      </c>
      <c r="L238" s="19" t="s">
        <v>1333</v>
      </c>
      <c r="M238" s="7">
        <v>1.3524080640000001E-8</v>
      </c>
      <c r="N238" s="5">
        <v>9.6600575999999999E-10</v>
      </c>
      <c r="O238" s="129">
        <f>IFERROR(IF(OR($C238="",$C238="No CAS"),INDEX('DEQ Pollutant List'!$D$7:$D$611,MATCH($D238,'DEQ Pollutant List'!$B$7:$B$611,0)),INDEX('DEQ Pollutant List'!$D$7:$D$611,MATCH($C238,'DEQ Pollutant List'!$A$7:$A$611,0))),"")</f>
        <v>532</v>
      </c>
    </row>
    <row r="239" spans="1:15" ht="15" x14ac:dyDescent="0.25">
      <c r="A239" s="5" t="s">
        <v>1324</v>
      </c>
      <c r="B239" s="7" t="s">
        <v>1356</v>
      </c>
      <c r="C239" s="13" t="s">
        <v>141</v>
      </c>
      <c r="D239" s="18" t="s">
        <v>937</v>
      </c>
      <c r="E239" s="22"/>
      <c r="F239" s="20"/>
      <c r="G239" s="22"/>
      <c r="H239" s="20"/>
      <c r="I239" s="33">
        <v>2.4600000000000001E-11</v>
      </c>
      <c r="J239" s="11">
        <v>2.4600000000000001E-11</v>
      </c>
      <c r="K239" s="6" t="s">
        <v>1360</v>
      </c>
      <c r="L239" s="19" t="s">
        <v>1333</v>
      </c>
      <c r="M239" s="7">
        <v>3.40873344E-8</v>
      </c>
      <c r="N239" s="5">
        <v>2.4348096000000001E-9</v>
      </c>
      <c r="O239" s="129">
        <f>IFERROR(IF(OR($C239="",$C239="No CAS"),INDEX('DEQ Pollutant List'!$D$7:$D$611,MATCH($D239,'DEQ Pollutant List'!$B$7:$B$611,0)),INDEX('DEQ Pollutant List'!$D$7:$D$611,MATCH($C239,'DEQ Pollutant List'!$A$7:$A$611,0))),"")</f>
        <v>533</v>
      </c>
    </row>
    <row r="240" spans="1:15" ht="15" x14ac:dyDescent="0.25">
      <c r="A240" s="5" t="s">
        <v>1324</v>
      </c>
      <c r="B240" s="7" t="s">
        <v>1356</v>
      </c>
      <c r="C240" s="13" t="s">
        <v>142</v>
      </c>
      <c r="D240" s="18" t="s">
        <v>261</v>
      </c>
      <c r="E240" s="22"/>
      <c r="F240" s="20"/>
      <c r="G240" s="22"/>
      <c r="H240" s="20"/>
      <c r="I240" s="33">
        <v>8.0400000000000005E-12</v>
      </c>
      <c r="J240" s="11">
        <v>8.0400000000000005E-12</v>
      </c>
      <c r="K240" s="6" t="s">
        <v>1360</v>
      </c>
      <c r="L240" s="19" t="s">
        <v>1333</v>
      </c>
      <c r="M240" s="7">
        <v>1.114073856E-8</v>
      </c>
      <c r="N240" s="5">
        <v>7.9576704000000008E-10</v>
      </c>
      <c r="O240" s="129">
        <f>IFERROR(IF(OR($C240="",$C240="No CAS"),INDEX('DEQ Pollutant List'!$D$7:$D$611,MATCH($D240,'DEQ Pollutant List'!$B$7:$B$611,0)),INDEX('DEQ Pollutant List'!$D$7:$D$611,MATCH($C240,'DEQ Pollutant List'!$A$7:$A$611,0))),"")</f>
        <v>539</v>
      </c>
    </row>
    <row r="241" spans="1:15" ht="15" x14ac:dyDescent="0.25">
      <c r="A241" s="5" t="s">
        <v>1324</v>
      </c>
      <c r="B241" s="7" t="s">
        <v>1356</v>
      </c>
      <c r="C241" s="13" t="s">
        <v>143</v>
      </c>
      <c r="D241" s="18" t="s">
        <v>205</v>
      </c>
      <c r="E241" s="22"/>
      <c r="F241" s="20"/>
      <c r="G241" s="22"/>
      <c r="H241" s="20"/>
      <c r="I241" s="33">
        <v>3.9899999999999998E-12</v>
      </c>
      <c r="J241" s="11">
        <v>3.9899999999999998E-12</v>
      </c>
      <c r="K241" s="6" t="s">
        <v>1360</v>
      </c>
      <c r="L241" s="19" t="s">
        <v>1333</v>
      </c>
      <c r="M241" s="7">
        <v>5.5287993599999998E-9</v>
      </c>
      <c r="N241" s="5">
        <v>3.9491423999999995E-10</v>
      </c>
      <c r="O241" s="129">
        <f>IFERROR(IF(OR($C241="",$C241="No CAS"),INDEX('DEQ Pollutant List'!$D$7:$D$611,MATCH($D241,'DEQ Pollutant List'!$B$7:$B$611,0)),INDEX('DEQ Pollutant List'!$D$7:$D$611,MATCH($C241,'DEQ Pollutant List'!$A$7:$A$611,0))),"")</f>
        <v>540</v>
      </c>
    </row>
    <row r="242" spans="1:15" ht="15" x14ac:dyDescent="0.25">
      <c r="A242" s="5" t="s">
        <v>1324</v>
      </c>
      <c r="B242" s="7" t="s">
        <v>1356</v>
      </c>
      <c r="C242" s="13" t="s">
        <v>144</v>
      </c>
      <c r="D242" s="18" t="s">
        <v>260</v>
      </c>
      <c r="E242" s="22"/>
      <c r="F242" s="20"/>
      <c r="G242" s="22"/>
      <c r="H242" s="20"/>
      <c r="I242" s="33">
        <v>6.0900000000000001E-12</v>
      </c>
      <c r="J242" s="11">
        <v>6.0900000000000001E-12</v>
      </c>
      <c r="K242" s="6" t="s">
        <v>1360</v>
      </c>
      <c r="L242" s="19" t="s">
        <v>1333</v>
      </c>
      <c r="M242" s="7">
        <v>8.4386937599999993E-9</v>
      </c>
      <c r="N242" s="5">
        <v>6.0276384000000004E-10</v>
      </c>
      <c r="O242" s="129">
        <f>IFERROR(IF(OR($C242="",$C242="No CAS"),INDEX('DEQ Pollutant List'!$D$7:$D$611,MATCH($D242,'DEQ Pollutant List'!$B$7:$B$611,0)),INDEX('DEQ Pollutant List'!$D$7:$D$611,MATCH($C242,'DEQ Pollutant List'!$A$7:$A$611,0))),"")</f>
        <v>541</v>
      </c>
    </row>
    <row r="243" spans="1:15" ht="15" x14ac:dyDescent="0.25">
      <c r="A243" s="5" t="s">
        <v>1324</v>
      </c>
      <c r="B243" s="7" t="s">
        <v>1356</v>
      </c>
      <c r="C243" s="13" t="s">
        <v>145</v>
      </c>
      <c r="D243" s="18" t="s">
        <v>199</v>
      </c>
      <c r="E243" s="22"/>
      <c r="F243" s="20"/>
      <c r="G243" s="22"/>
      <c r="H243" s="20"/>
      <c r="I243" s="33">
        <v>3.5600000000000002E-12</v>
      </c>
      <c r="J243" s="11">
        <v>3.5600000000000002E-12</v>
      </c>
      <c r="K243" s="6" t="s">
        <v>1360</v>
      </c>
      <c r="L243" s="19" t="s">
        <v>1333</v>
      </c>
      <c r="M243" s="7">
        <v>4.9329638400000005E-9</v>
      </c>
      <c r="N243" s="5">
        <v>3.5235456000000002E-10</v>
      </c>
      <c r="O243" s="129">
        <f>IFERROR(IF(OR($C243="",$C243="No CAS"),INDEX('DEQ Pollutant List'!$D$7:$D$611,MATCH($D243,'DEQ Pollutant List'!$B$7:$B$611,0)),INDEX('DEQ Pollutant List'!$D$7:$D$611,MATCH($C243,'DEQ Pollutant List'!$A$7:$A$611,0))),"")</f>
        <v>542</v>
      </c>
    </row>
    <row r="244" spans="1:15" ht="15" x14ac:dyDescent="0.25">
      <c r="A244" s="5" t="s">
        <v>1324</v>
      </c>
      <c r="B244" s="7" t="s">
        <v>1356</v>
      </c>
      <c r="C244" s="13" t="s">
        <v>146</v>
      </c>
      <c r="D244" s="18" t="s">
        <v>201</v>
      </c>
      <c r="E244" s="22"/>
      <c r="F244" s="20"/>
      <c r="G244" s="22"/>
      <c r="H244" s="20"/>
      <c r="I244" s="33">
        <v>3.1599999999999999E-12</v>
      </c>
      <c r="J244" s="11">
        <v>3.1599999999999999E-12</v>
      </c>
      <c r="K244" s="6" t="s">
        <v>1360</v>
      </c>
      <c r="L244" s="19" t="s">
        <v>1333</v>
      </c>
      <c r="M244" s="7">
        <v>4.3786982399999998E-9</v>
      </c>
      <c r="N244" s="5">
        <v>3.1276415999999999E-10</v>
      </c>
      <c r="O244" s="129">
        <f>IFERROR(IF(OR($C244="",$C244="No CAS"),INDEX('DEQ Pollutant List'!$D$7:$D$611,MATCH($D244,'DEQ Pollutant List'!$B$7:$B$611,0)),INDEX('DEQ Pollutant List'!$D$7:$D$611,MATCH($C244,'DEQ Pollutant List'!$A$7:$A$611,0))),"")</f>
        <v>543</v>
      </c>
    </row>
    <row r="245" spans="1:15" ht="15" x14ac:dyDescent="0.25">
      <c r="A245" s="5" t="s">
        <v>1324</v>
      </c>
      <c r="B245" s="7" t="s">
        <v>1356</v>
      </c>
      <c r="C245" s="13" t="s">
        <v>147</v>
      </c>
      <c r="D245" s="18" t="s">
        <v>203</v>
      </c>
      <c r="E245" s="22"/>
      <c r="F245" s="20"/>
      <c r="G245" s="22"/>
      <c r="H245" s="20"/>
      <c r="I245" s="33">
        <v>6.6699999999999999E-13</v>
      </c>
      <c r="J245" s="11">
        <v>6.6699999999999999E-13</v>
      </c>
      <c r="K245" s="6" t="s">
        <v>1360</v>
      </c>
      <c r="L245" s="19" t="s">
        <v>1333</v>
      </c>
      <c r="M245" s="7">
        <v>9.2423788799999992E-10</v>
      </c>
      <c r="N245" s="5">
        <v>6.6016992000000004E-11</v>
      </c>
      <c r="O245" s="129">
        <f>IFERROR(IF(OR($C245="",$C245="No CAS"),INDEX('DEQ Pollutant List'!$D$7:$D$611,MATCH($D245,'DEQ Pollutant List'!$B$7:$B$611,0)),INDEX('DEQ Pollutant List'!$D$7:$D$611,MATCH($C245,'DEQ Pollutant List'!$A$7:$A$611,0))),"")</f>
        <v>544</v>
      </c>
    </row>
    <row r="246" spans="1:15" ht="15" x14ac:dyDescent="0.25">
      <c r="A246" s="5" t="s">
        <v>1324</v>
      </c>
      <c r="B246" s="7" t="s">
        <v>1356</v>
      </c>
      <c r="C246" s="13" t="s">
        <v>148</v>
      </c>
      <c r="D246" s="18" t="s">
        <v>1375</v>
      </c>
      <c r="E246" s="22"/>
      <c r="F246" s="20"/>
      <c r="G246" s="22"/>
      <c r="H246" s="20"/>
      <c r="I246" s="33">
        <v>2.66E-12</v>
      </c>
      <c r="J246" s="11">
        <v>2.66E-12</v>
      </c>
      <c r="K246" s="6" t="s">
        <v>1360</v>
      </c>
      <c r="L246" s="19" t="s">
        <v>1333</v>
      </c>
      <c r="M246" s="7">
        <v>3.68586624E-9</v>
      </c>
      <c r="N246" s="5">
        <v>2.6327616E-10</v>
      </c>
      <c r="O246" s="129">
        <f>IFERROR(IF(OR($C246="",$C246="No CAS"),INDEX('DEQ Pollutant List'!$D$7:$D$611,MATCH($D246,'DEQ Pollutant List'!$B$7:$B$611,0)),INDEX('DEQ Pollutant List'!$D$7:$D$611,MATCH($C246,'DEQ Pollutant List'!$A$7:$A$611,0))),"")</f>
        <v>545</v>
      </c>
    </row>
    <row r="247" spans="1:15" ht="15" x14ac:dyDescent="0.25">
      <c r="A247" s="5" t="s">
        <v>1324</v>
      </c>
      <c r="B247" s="7" t="s">
        <v>1356</v>
      </c>
      <c r="C247" s="13" t="s">
        <v>149</v>
      </c>
      <c r="D247" s="18" t="s">
        <v>196</v>
      </c>
      <c r="E247" s="22"/>
      <c r="F247" s="20"/>
      <c r="G247" s="22"/>
      <c r="H247" s="20"/>
      <c r="I247" s="33">
        <v>5.7099999999999997E-12</v>
      </c>
      <c r="J247" s="11">
        <v>5.7099999999999997E-12</v>
      </c>
      <c r="K247" s="6" t="s">
        <v>1360</v>
      </c>
      <c r="L247" s="19" t="s">
        <v>1333</v>
      </c>
      <c r="M247" s="7">
        <v>7.9121414399999997E-9</v>
      </c>
      <c r="N247" s="5">
        <v>5.6515296000000001E-10</v>
      </c>
      <c r="O247" s="129">
        <f>IFERROR(IF(OR($C247="",$C247="No CAS"),INDEX('DEQ Pollutant List'!$D$7:$D$611,MATCH($D247,'DEQ Pollutant List'!$B$7:$B$611,0)),INDEX('DEQ Pollutant List'!$D$7:$D$611,MATCH($C247,'DEQ Pollutant List'!$A$7:$A$611,0))),"")</f>
        <v>546</v>
      </c>
    </row>
    <row r="248" spans="1:15" ht="15" x14ac:dyDescent="0.25">
      <c r="A248" s="5" t="s">
        <v>1324</v>
      </c>
      <c r="B248" s="7" t="s">
        <v>1356</v>
      </c>
      <c r="C248" s="13" t="s">
        <v>150</v>
      </c>
      <c r="D248" s="18" t="s">
        <v>198</v>
      </c>
      <c r="E248" s="22"/>
      <c r="F248" s="20"/>
      <c r="G248" s="22"/>
      <c r="H248" s="20"/>
      <c r="I248" s="33">
        <v>7.9800000000000003E-13</v>
      </c>
      <c r="J248" s="11">
        <v>7.9800000000000003E-13</v>
      </c>
      <c r="K248" s="6" t="s">
        <v>1360</v>
      </c>
      <c r="L248" s="19" t="s">
        <v>1333</v>
      </c>
      <c r="M248" s="7">
        <v>1.105759872E-9</v>
      </c>
      <c r="N248" s="5">
        <v>7.8982847999999998E-11</v>
      </c>
      <c r="O248" s="129">
        <f>IFERROR(IF(OR($C248="",$C248="No CAS"),INDEX('DEQ Pollutant List'!$D$7:$D$611,MATCH($D248,'DEQ Pollutant List'!$B$7:$B$611,0)),INDEX('DEQ Pollutant List'!$D$7:$D$611,MATCH($C248,'DEQ Pollutant List'!$A$7:$A$611,0))),"")</f>
        <v>547</v>
      </c>
    </row>
    <row r="249" spans="1:15" ht="15" x14ac:dyDescent="0.25">
      <c r="A249" s="5" t="s">
        <v>1324</v>
      </c>
      <c r="B249" s="7" t="s">
        <v>1356</v>
      </c>
      <c r="C249" s="13" t="s">
        <v>151</v>
      </c>
      <c r="D249" s="18" t="s">
        <v>936</v>
      </c>
      <c r="E249" s="22"/>
      <c r="F249" s="20"/>
      <c r="G249" s="22"/>
      <c r="H249" s="20"/>
      <c r="I249" s="33">
        <v>4.9999999999999997E-12</v>
      </c>
      <c r="J249" s="11">
        <v>4.9999999999999997E-12</v>
      </c>
      <c r="K249" s="6" t="s">
        <v>1360</v>
      </c>
      <c r="L249" s="19" t="s">
        <v>1333</v>
      </c>
      <c r="M249" s="7">
        <v>6.9283199999999995E-9</v>
      </c>
      <c r="N249" s="5">
        <v>4.9487999999999995E-10</v>
      </c>
      <c r="O249" s="129">
        <f>IFERROR(IF(OR($C249="",$C249="No CAS"),INDEX('DEQ Pollutant List'!$D$7:$D$611,MATCH($D249,'DEQ Pollutant List'!$B$7:$B$611,0)),INDEX('DEQ Pollutant List'!$D$7:$D$611,MATCH($C249,'DEQ Pollutant List'!$A$7:$A$611,0))),"")</f>
        <v>548</v>
      </c>
    </row>
    <row r="250" spans="1:15" ht="15" x14ac:dyDescent="0.25">
      <c r="A250" s="5" t="s">
        <v>1324</v>
      </c>
      <c r="B250" s="7" t="s">
        <v>1356</v>
      </c>
      <c r="C250" s="13" t="s">
        <v>112</v>
      </c>
      <c r="D250" s="18" t="s">
        <v>419</v>
      </c>
      <c r="E250" s="22"/>
      <c r="F250" s="20"/>
      <c r="G250" s="22"/>
      <c r="H250" s="20"/>
      <c r="I250" s="33">
        <v>3.1099999999999999E-6</v>
      </c>
      <c r="J250" s="11">
        <v>3.1099999999999999E-6</v>
      </c>
      <c r="K250" s="6" t="s">
        <v>1360</v>
      </c>
      <c r="L250" s="19" t="s">
        <v>1333</v>
      </c>
      <c r="M250" s="7">
        <v>4.3094150399999994E-3</v>
      </c>
      <c r="N250" s="5">
        <v>3.0781535999999999E-4</v>
      </c>
      <c r="O250" s="129">
        <f>IFERROR(IF(OR($C250="",$C250="No CAS"),INDEX('DEQ Pollutant List'!$D$7:$D$611,MATCH($D250,'DEQ Pollutant List'!$B$7:$B$611,0)),INDEX('DEQ Pollutant List'!$D$7:$D$611,MATCH($C250,'DEQ Pollutant List'!$A$7:$A$611,0))),"")</f>
        <v>33</v>
      </c>
    </row>
    <row r="251" spans="1:15" ht="15" x14ac:dyDescent="0.25">
      <c r="A251" s="5" t="s">
        <v>1324</v>
      </c>
      <c r="B251" s="7" t="s">
        <v>1356</v>
      </c>
      <c r="C251" s="13" t="s">
        <v>53</v>
      </c>
      <c r="D251" s="18" t="s">
        <v>424</v>
      </c>
      <c r="E251" s="22"/>
      <c r="F251" s="20"/>
      <c r="G251" s="22"/>
      <c r="H251" s="20"/>
      <c r="I251" s="33">
        <v>8.5499999999999995E-6</v>
      </c>
      <c r="J251" s="11">
        <v>8.5499999999999995E-6</v>
      </c>
      <c r="K251" s="6" t="s">
        <v>1360</v>
      </c>
      <c r="L251" s="19" t="s">
        <v>1333</v>
      </c>
      <c r="M251" s="7">
        <v>1.18474272E-2</v>
      </c>
      <c r="N251" s="5">
        <v>8.4624479999999996E-4</v>
      </c>
      <c r="O251" s="129">
        <f>IFERROR(IF(OR($C251="",$C251="No CAS"),INDEX('DEQ Pollutant List'!$D$7:$D$611,MATCH($D251,'DEQ Pollutant List'!$B$7:$B$611,0)),INDEX('DEQ Pollutant List'!$D$7:$D$611,MATCH($C251,'DEQ Pollutant List'!$A$7:$A$611,0))),"")</f>
        <v>37</v>
      </c>
    </row>
    <row r="252" spans="1:15" ht="15" x14ac:dyDescent="0.25">
      <c r="A252" s="5" t="s">
        <v>1324</v>
      </c>
      <c r="B252" s="7" t="s">
        <v>1356</v>
      </c>
      <c r="C252" s="13" t="s">
        <v>54</v>
      </c>
      <c r="D252" s="18" t="s">
        <v>437</v>
      </c>
      <c r="E252" s="22"/>
      <c r="F252" s="20"/>
      <c r="G252" s="22"/>
      <c r="H252" s="20"/>
      <c r="I252" s="33">
        <v>4.8300000000000001E-3</v>
      </c>
      <c r="J252" s="11">
        <v>4.8300000000000001E-3</v>
      </c>
      <c r="K252" s="6" t="s">
        <v>1360</v>
      </c>
      <c r="L252" s="19" t="s">
        <v>1333</v>
      </c>
      <c r="M252" s="7">
        <v>6.6927571200000004</v>
      </c>
      <c r="N252" s="5">
        <v>0.47805407999999999</v>
      </c>
      <c r="O252" s="129">
        <f>IFERROR(IF(OR($C252="",$C252="No CAS"),INDEX('DEQ Pollutant List'!$D$7:$D$611,MATCH($D252,'DEQ Pollutant List'!$B$7:$B$611,0)),INDEX('DEQ Pollutant List'!$D$7:$D$611,MATCH($C252,'DEQ Pollutant List'!$A$7:$A$611,0))),"")</f>
        <v>45</v>
      </c>
    </row>
    <row r="253" spans="1:15" ht="15" x14ac:dyDescent="0.25">
      <c r="A253" s="5" t="s">
        <v>1324</v>
      </c>
      <c r="B253" s="7" t="s">
        <v>1356</v>
      </c>
      <c r="C253" s="13" t="s">
        <v>55</v>
      </c>
      <c r="D253" s="18" t="s">
        <v>462</v>
      </c>
      <c r="E253" s="22"/>
      <c r="F253" s="20"/>
      <c r="G253" s="22"/>
      <c r="H253" s="20"/>
      <c r="I253" s="33">
        <v>1.35E-7</v>
      </c>
      <c r="J253" s="11">
        <v>1.35E-7</v>
      </c>
      <c r="K253" s="6" t="s">
        <v>1360</v>
      </c>
      <c r="L253" s="19" t="s">
        <v>1333</v>
      </c>
      <c r="M253" s="7">
        <v>1.8706464000000001E-4</v>
      </c>
      <c r="N253" s="5">
        <v>1.336176E-5</v>
      </c>
      <c r="O253" s="129">
        <f>IFERROR(IF(OR($C253="",$C253="No CAS"),INDEX('DEQ Pollutant List'!$D$7:$D$611,MATCH($D253,'DEQ Pollutant List'!$B$7:$B$611,0)),INDEX('DEQ Pollutant List'!$D$7:$D$611,MATCH($C253,'DEQ Pollutant List'!$A$7:$A$611,0))),"")</f>
        <v>58</v>
      </c>
    </row>
    <row r="254" spans="1:15" ht="15" x14ac:dyDescent="0.25">
      <c r="A254" s="5" t="s">
        <v>1324</v>
      </c>
      <c r="B254" s="7" t="s">
        <v>1356</v>
      </c>
      <c r="C254" s="13" t="s">
        <v>56</v>
      </c>
      <c r="D254" s="18" t="s">
        <v>498</v>
      </c>
      <c r="E254" s="22"/>
      <c r="F254" s="20"/>
      <c r="G254" s="22"/>
      <c r="H254" s="20"/>
      <c r="I254" s="33">
        <v>4.9899999999999997E-6</v>
      </c>
      <c r="J254" s="11">
        <v>4.9899999999999997E-6</v>
      </c>
      <c r="K254" s="6" t="s">
        <v>1360</v>
      </c>
      <c r="L254" s="19" t="s">
        <v>1333</v>
      </c>
      <c r="M254" s="7">
        <v>6.9144633599999995E-3</v>
      </c>
      <c r="N254" s="5">
        <v>4.9389023999999999E-4</v>
      </c>
      <c r="O254" s="129">
        <f>IFERROR(IF(OR($C254="",$C254="No CAS"),INDEX('DEQ Pollutant List'!$D$7:$D$611,MATCH($D254,'DEQ Pollutant List'!$B$7:$B$611,0)),INDEX('DEQ Pollutant List'!$D$7:$D$611,MATCH($C254,'DEQ Pollutant List'!$A$7:$A$611,0))),"")</f>
        <v>83</v>
      </c>
    </row>
    <row r="255" spans="1:15" ht="15" x14ac:dyDescent="0.25">
      <c r="A255" s="5" t="s">
        <v>1324</v>
      </c>
      <c r="B255" s="7" t="s">
        <v>1356</v>
      </c>
      <c r="C255" s="13" t="s">
        <v>57</v>
      </c>
      <c r="D255" s="18" t="s">
        <v>564</v>
      </c>
      <c r="E255" s="22"/>
      <c r="F255" s="20"/>
      <c r="G255" s="22"/>
      <c r="H255" s="20"/>
      <c r="I255" s="33">
        <v>6.9700000000000002E-6</v>
      </c>
      <c r="J255" s="11">
        <v>6.9700000000000002E-6</v>
      </c>
      <c r="K255" s="6" t="s">
        <v>1360</v>
      </c>
      <c r="L255" s="19" t="s">
        <v>1333</v>
      </c>
      <c r="M255" s="7">
        <v>9.6580780800000002E-3</v>
      </c>
      <c r="N255" s="5">
        <v>6.8986272000000001E-4</v>
      </c>
      <c r="O255" s="129">
        <f>IFERROR(IF(OR($C255="",$C255="No CAS"),INDEX('DEQ Pollutant List'!$D$7:$D$611,MATCH($D255,'DEQ Pollutant List'!$B$7:$B$611,0)),INDEX('DEQ Pollutant List'!$D$7:$D$611,MATCH($C255,'DEQ Pollutant List'!$A$7:$A$611,0))),"")</f>
        <v>136</v>
      </c>
    </row>
    <row r="256" spans="1:15" ht="15" x14ac:dyDescent="0.25">
      <c r="A256" s="5" t="s">
        <v>1324</v>
      </c>
      <c r="B256" s="7" t="s">
        <v>1356</v>
      </c>
      <c r="C256" s="13" t="s">
        <v>58</v>
      </c>
      <c r="D256" s="18" t="s">
        <v>568</v>
      </c>
      <c r="E256" s="22"/>
      <c r="F256" s="20"/>
      <c r="G256" s="22"/>
      <c r="H256" s="20"/>
      <c r="I256" s="33">
        <v>1.6700000000000001E-6</v>
      </c>
      <c r="J256" s="11">
        <v>1.6700000000000001E-6</v>
      </c>
      <c r="K256" s="6" t="s">
        <v>1360</v>
      </c>
      <c r="L256" s="19" t="s">
        <v>1333</v>
      </c>
      <c r="M256" s="7">
        <v>2.3140588800000003E-3</v>
      </c>
      <c r="N256" s="5">
        <v>1.6528992000000001E-4</v>
      </c>
      <c r="O256" s="129">
        <f>IFERROR(IF(OR($C256="",$C256="No CAS"),INDEX('DEQ Pollutant List'!$D$7:$D$611,MATCH($D256,'DEQ Pollutant List'!$B$7:$B$611,0)),INDEX('DEQ Pollutant List'!$D$7:$D$611,MATCH($C256,'DEQ Pollutant List'!$A$7:$A$611,0))),"")</f>
        <v>146</v>
      </c>
    </row>
    <row r="257" spans="1:15" ht="15" x14ac:dyDescent="0.25">
      <c r="A257" s="5" t="s">
        <v>1324</v>
      </c>
      <c r="B257" s="7" t="s">
        <v>1356</v>
      </c>
      <c r="C257" s="13" t="s">
        <v>59</v>
      </c>
      <c r="D257" s="18" t="s">
        <v>570</v>
      </c>
      <c r="E257" s="22"/>
      <c r="F257" s="20"/>
      <c r="G257" s="22"/>
      <c r="H257" s="20"/>
      <c r="I257" s="33">
        <v>8.25E-5</v>
      </c>
      <c r="J257" s="11">
        <v>8.25E-5</v>
      </c>
      <c r="K257" s="6" t="s">
        <v>1360</v>
      </c>
      <c r="L257" s="19" t="s">
        <v>1333</v>
      </c>
      <c r="M257" s="7">
        <v>0.11431727999999999</v>
      </c>
      <c r="N257" s="5">
        <v>8.165519999999999E-3</v>
      </c>
      <c r="O257" s="129">
        <f>IFERROR(IF(OR($C257="",$C257="No CAS"),INDEX('DEQ Pollutant List'!$D$7:$D$611,MATCH($D257,'DEQ Pollutant List'!$B$7:$B$611,0)),INDEX('DEQ Pollutant List'!$D$7:$D$611,MATCH($C257,'DEQ Pollutant List'!$A$7:$A$611,0))),"")</f>
        <v>149</v>
      </c>
    </row>
    <row r="258" spans="1:15" ht="15" x14ac:dyDescent="0.25">
      <c r="A258" s="5" t="s">
        <v>1324</v>
      </c>
      <c r="B258" s="7" t="s">
        <v>1356</v>
      </c>
      <c r="C258" s="13" t="s">
        <v>62</v>
      </c>
      <c r="D258" s="18" t="s">
        <v>798</v>
      </c>
      <c r="E258" s="22"/>
      <c r="F258" s="20"/>
      <c r="G258" s="22"/>
      <c r="H258" s="20"/>
      <c r="I258" s="33">
        <v>3.1000000000000001E-5</v>
      </c>
      <c r="J258" s="11">
        <v>3.1000000000000001E-5</v>
      </c>
      <c r="K258" s="6" t="s">
        <v>1360</v>
      </c>
      <c r="L258" s="19" t="s">
        <v>1333</v>
      </c>
      <c r="M258" s="7">
        <v>4.2955583999999998E-2</v>
      </c>
      <c r="N258" s="5">
        <v>3.0682560000000001E-3</v>
      </c>
      <c r="O258" s="129">
        <f>IFERROR(IF(OR($C258="",$C258="No CAS"),INDEX('DEQ Pollutant List'!$D$7:$D$611,MATCH($D258,'DEQ Pollutant List'!$B$7:$B$611,0)),INDEX('DEQ Pollutant List'!$D$7:$D$611,MATCH($C258,'DEQ Pollutant List'!$A$7:$A$611,0))),"")</f>
        <v>305</v>
      </c>
    </row>
    <row r="259" spans="1:15" ht="15" x14ac:dyDescent="0.25">
      <c r="A259" s="5" t="s">
        <v>1324</v>
      </c>
      <c r="B259" s="7" t="s">
        <v>1356</v>
      </c>
      <c r="C259" s="13" t="s">
        <v>63</v>
      </c>
      <c r="D259" s="18" t="s">
        <v>803</v>
      </c>
      <c r="E259" s="22"/>
      <c r="F259" s="20"/>
      <c r="G259" s="22"/>
      <c r="H259" s="20"/>
      <c r="I259" s="33">
        <v>1.8500000000000001E-3</v>
      </c>
      <c r="J259" s="11">
        <v>1.8500000000000001E-3</v>
      </c>
      <c r="K259" s="6" t="s">
        <v>1360</v>
      </c>
      <c r="L259" s="19" t="s">
        <v>1333</v>
      </c>
      <c r="M259" s="7">
        <v>2.5634784000000002</v>
      </c>
      <c r="N259" s="5">
        <v>0.18310560000000001</v>
      </c>
      <c r="O259" s="129">
        <f>IFERROR(IF(OR($C259="",$C259="No CAS"),INDEX('DEQ Pollutant List'!$D$7:$D$611,MATCH($D259,'DEQ Pollutant List'!$B$7:$B$611,0)),INDEX('DEQ Pollutant List'!$D$7:$D$611,MATCH($C259,'DEQ Pollutant List'!$A$7:$A$611,0))),"")</f>
        <v>312</v>
      </c>
    </row>
    <row r="260" spans="1:15" ht="15" x14ac:dyDescent="0.25">
      <c r="A260" s="5" t="s">
        <v>1324</v>
      </c>
      <c r="B260" s="7" t="s">
        <v>1356</v>
      </c>
      <c r="C260" s="13" t="s">
        <v>64</v>
      </c>
      <c r="D260" s="18" t="s">
        <v>810</v>
      </c>
      <c r="E260" s="22"/>
      <c r="F260" s="20"/>
      <c r="G260" s="22"/>
      <c r="H260" s="20"/>
      <c r="I260" s="33">
        <v>1.77E-6</v>
      </c>
      <c r="J260" s="11">
        <v>1.77E-6</v>
      </c>
      <c r="K260" s="6" t="s">
        <v>1360</v>
      </c>
      <c r="L260" s="19" t="s">
        <v>1333</v>
      </c>
      <c r="M260" s="7">
        <v>2.4526252800000001E-3</v>
      </c>
      <c r="N260" s="5">
        <v>1.7518752E-4</v>
      </c>
      <c r="O260" s="129">
        <f>IFERROR(IF(OR($C260="",$C260="No CAS"),INDEX('DEQ Pollutant List'!$D$7:$D$611,MATCH($D260,'DEQ Pollutant List'!$B$7:$B$611,0)),INDEX('DEQ Pollutant List'!$D$7:$D$611,MATCH($C260,'DEQ Pollutant List'!$A$7:$A$611,0))),"")</f>
        <v>316</v>
      </c>
    </row>
    <row r="261" spans="1:15" ht="15" x14ac:dyDescent="0.25">
      <c r="A261" s="5" t="s">
        <v>1324</v>
      </c>
      <c r="B261" s="7" t="s">
        <v>1356</v>
      </c>
      <c r="C261" s="13" t="s">
        <v>65</v>
      </c>
      <c r="D261" s="18" t="s">
        <v>841</v>
      </c>
      <c r="E261" s="22"/>
      <c r="F261" s="20"/>
      <c r="G261" s="22"/>
      <c r="H261" s="20"/>
      <c r="I261" s="33">
        <v>3.150328295987493E-6</v>
      </c>
      <c r="J261" s="11">
        <v>3.150328295987493E-6</v>
      </c>
      <c r="K261" s="6" t="s">
        <v>1360</v>
      </c>
      <c r="L261" s="19" t="s">
        <v>1333</v>
      </c>
      <c r="M261" s="7">
        <v>4.3652965079312139E-3</v>
      </c>
      <c r="N261" s="5">
        <v>3.1180689342365811E-4</v>
      </c>
      <c r="O261" s="129">
        <f>IFERROR(IF(OR($C261="",$C261="No CAS"),INDEX('DEQ Pollutant List'!$D$7:$D$611,MATCH($D261,'DEQ Pollutant List'!$B$7:$B$611,0)),INDEX('DEQ Pollutant List'!$D$7:$D$611,MATCH($C261,'DEQ Pollutant List'!$A$7:$A$611,0))),"")</f>
        <v>361</v>
      </c>
    </row>
    <row r="262" spans="1:15" ht="15" x14ac:dyDescent="0.25">
      <c r="A262" s="5" t="s">
        <v>1324</v>
      </c>
      <c r="B262" s="7" t="s">
        <v>1356</v>
      </c>
      <c r="C262" s="13">
        <v>365</v>
      </c>
      <c r="D262" s="18" t="s">
        <v>866</v>
      </c>
      <c r="E262" s="22"/>
      <c r="F262" s="20"/>
      <c r="G262" s="22"/>
      <c r="H262" s="20"/>
      <c r="I262" s="33">
        <v>1.3200000000000001E-5</v>
      </c>
      <c r="J262" s="11">
        <v>1.3200000000000001E-5</v>
      </c>
      <c r="K262" s="6" t="s">
        <v>1360</v>
      </c>
      <c r="L262" s="19" t="s">
        <v>1333</v>
      </c>
      <c r="M262" s="7">
        <v>1.8290764800000001E-2</v>
      </c>
      <c r="N262" s="5">
        <v>1.3064832000000001E-3</v>
      </c>
      <c r="O262" s="129">
        <f>IFERROR(IF(OR($C262="",$C262="No CAS"),INDEX('DEQ Pollutant List'!$D$7:$D$611,MATCH($D262,'DEQ Pollutant List'!$B$7:$B$611,0)),INDEX('DEQ Pollutant List'!$D$7:$D$611,MATCH($C262,'DEQ Pollutant List'!$A$7:$A$611,0))),"")</f>
        <v>365</v>
      </c>
    </row>
    <row r="263" spans="1:15" ht="15" x14ac:dyDescent="0.25">
      <c r="A263" s="5" t="s">
        <v>1324</v>
      </c>
      <c r="B263" s="7" t="s">
        <v>1356</v>
      </c>
      <c r="C263" s="13">
        <v>504</v>
      </c>
      <c r="D263" s="18" t="s">
        <v>1068</v>
      </c>
      <c r="E263" s="22"/>
      <c r="F263" s="20"/>
      <c r="G263" s="22"/>
      <c r="H263" s="20"/>
      <c r="I263" s="33">
        <v>5.45E-3</v>
      </c>
      <c r="J263" s="11">
        <v>5.45E-3</v>
      </c>
      <c r="K263" s="6" t="s">
        <v>1360</v>
      </c>
      <c r="L263" s="19" t="s">
        <v>1333</v>
      </c>
      <c r="M263" s="7">
        <v>7.5518688000000003</v>
      </c>
      <c r="N263" s="5">
        <v>0.53941919999999999</v>
      </c>
      <c r="O263" s="129">
        <f>IFERROR(IF(OR($C263="",$C263="No CAS"),INDEX('DEQ Pollutant List'!$D$7:$D$611,MATCH($D263,'DEQ Pollutant List'!$B$7:$B$611,0)),INDEX('DEQ Pollutant List'!$D$7:$D$611,MATCH($C263,'DEQ Pollutant List'!$A$7:$A$611,0))),"")</f>
        <v>504</v>
      </c>
    </row>
    <row r="264" spans="1:15" ht="15" x14ac:dyDescent="0.25">
      <c r="A264" s="5" t="s">
        <v>1324</v>
      </c>
      <c r="B264" s="7" t="s">
        <v>1356</v>
      </c>
      <c r="C264" s="13" t="s">
        <v>67</v>
      </c>
      <c r="D264" s="18" t="s">
        <v>1136</v>
      </c>
      <c r="E264" s="22"/>
      <c r="F264" s="20"/>
      <c r="G264" s="22"/>
      <c r="H264" s="20"/>
      <c r="I264" s="33">
        <v>7.2500000000000005E-7</v>
      </c>
      <c r="J264" s="11">
        <v>7.2500000000000005E-7</v>
      </c>
      <c r="K264" s="6" t="s">
        <v>1360</v>
      </c>
      <c r="L264" s="19" t="s">
        <v>1333</v>
      </c>
      <c r="M264" s="7">
        <v>1.0046064E-3</v>
      </c>
      <c r="N264" s="5">
        <v>7.1757599999999999E-5</v>
      </c>
      <c r="O264" s="129">
        <f>IFERROR(IF(OR($C264="",$C264="No CAS"),INDEX('DEQ Pollutant List'!$D$7:$D$611,MATCH($D264,'DEQ Pollutant List'!$B$7:$B$611,0)),INDEX('DEQ Pollutant List'!$D$7:$D$611,MATCH($C264,'DEQ Pollutant List'!$A$7:$A$611,0))),"")</f>
        <v>575</v>
      </c>
    </row>
    <row r="265" spans="1:15" ht="15" x14ac:dyDescent="0.25">
      <c r="A265" s="5" t="s">
        <v>1324</v>
      </c>
      <c r="B265" s="7" t="s">
        <v>1356</v>
      </c>
      <c r="C265" s="13" t="s">
        <v>113</v>
      </c>
      <c r="D265" s="18" t="s">
        <v>1141</v>
      </c>
      <c r="E265" s="22"/>
      <c r="F265" s="20"/>
      <c r="G265" s="22"/>
      <c r="H265" s="20"/>
      <c r="I265" s="33">
        <v>9.3700000000000001E-4</v>
      </c>
      <c r="J265" s="11">
        <v>9.3700000000000001E-4</v>
      </c>
      <c r="K265" s="6" t="s">
        <v>1360</v>
      </c>
      <c r="L265" s="19" t="s">
        <v>1333</v>
      </c>
      <c r="M265" s="7">
        <v>1.298367168</v>
      </c>
      <c r="N265" s="5">
        <v>9.2740511999999997E-2</v>
      </c>
      <c r="O265" s="129">
        <f>IFERROR(IF(OR($C265="",$C265="No CAS"),INDEX('DEQ Pollutant List'!$D$7:$D$611,MATCH($D265,'DEQ Pollutant List'!$B$7:$B$611,0)),INDEX('DEQ Pollutant List'!$D$7:$D$611,MATCH($C265,'DEQ Pollutant List'!$A$7:$A$611,0))),"")</f>
        <v>580</v>
      </c>
    </row>
    <row r="266" spans="1:15" ht="15" x14ac:dyDescent="0.25">
      <c r="A266" s="5" t="s">
        <v>1324</v>
      </c>
      <c r="B266" s="7" t="s">
        <v>1356</v>
      </c>
      <c r="C266" s="13" t="s">
        <v>114</v>
      </c>
      <c r="D266" s="18" t="s">
        <v>1170</v>
      </c>
      <c r="E266" s="22"/>
      <c r="F266" s="20"/>
      <c r="G266" s="22"/>
      <c r="H266" s="20"/>
      <c r="I266" s="33">
        <v>1.8500000000000001E-6</v>
      </c>
      <c r="J266" s="11">
        <v>1.8500000000000001E-6</v>
      </c>
      <c r="K266" s="6" t="s">
        <v>1360</v>
      </c>
      <c r="L266" s="19" t="s">
        <v>1333</v>
      </c>
      <c r="M266" s="7">
        <v>2.5634784000000002E-3</v>
      </c>
      <c r="N266" s="5">
        <v>1.8310560000000002E-4</v>
      </c>
      <c r="O266" s="129">
        <f>IFERROR(IF(OR($C266="",$C266="No CAS"),INDEX('DEQ Pollutant List'!$D$7:$D$611,MATCH($D266,'DEQ Pollutant List'!$B$7:$B$611,0)),INDEX('DEQ Pollutant List'!$D$7:$D$611,MATCH($C266,'DEQ Pollutant List'!$A$7:$A$611,0))),"")</f>
        <v>595</v>
      </c>
    </row>
    <row r="267" spans="1:15" ht="15" x14ac:dyDescent="0.25">
      <c r="A267" s="5" t="s">
        <v>1324</v>
      </c>
      <c r="B267" s="7" t="s">
        <v>1356</v>
      </c>
      <c r="C267" s="13" t="s">
        <v>69</v>
      </c>
      <c r="D267" s="18" t="s">
        <v>1238</v>
      </c>
      <c r="E267" s="22"/>
      <c r="F267" s="20"/>
      <c r="G267" s="22"/>
      <c r="H267" s="20"/>
      <c r="I267" s="33">
        <v>9.7999999999999993E-7</v>
      </c>
      <c r="J267" s="11">
        <v>9.7999999999999993E-7</v>
      </c>
      <c r="K267" s="6" t="s">
        <v>1360</v>
      </c>
      <c r="L267" s="19" t="s">
        <v>1333</v>
      </c>
      <c r="M267" s="7">
        <v>1.3579507199999999E-3</v>
      </c>
      <c r="N267" s="5">
        <v>9.6996479999999997E-5</v>
      </c>
      <c r="O267" s="129">
        <f>IFERROR(IF(OR($C267="",$C267="No CAS"),INDEX('DEQ Pollutant List'!$D$7:$D$611,MATCH($D267,'DEQ Pollutant List'!$B$7:$B$611,0)),INDEX('DEQ Pollutant List'!$D$7:$D$611,MATCH($C267,'DEQ Pollutant List'!$A$7:$A$611,0))),"")</f>
        <v>620</v>
      </c>
    </row>
    <row r="268" spans="1:15" ht="15" x14ac:dyDescent="0.25">
      <c r="A268" s="5" t="s">
        <v>1324</v>
      </c>
      <c r="B268" s="7" t="s">
        <v>1356</v>
      </c>
      <c r="C268" s="13" t="s">
        <v>71</v>
      </c>
      <c r="D268" s="18" t="s">
        <v>1250</v>
      </c>
      <c r="E268" s="22"/>
      <c r="F268" s="20"/>
      <c r="G268" s="22"/>
      <c r="H268" s="20"/>
      <c r="I268" s="33">
        <v>5.6899999999999995E-4</v>
      </c>
      <c r="J268" s="11">
        <v>5.6899999999999995E-4</v>
      </c>
      <c r="K268" s="6" t="s">
        <v>1360</v>
      </c>
      <c r="L268" s="19" t="s">
        <v>1333</v>
      </c>
      <c r="M268" s="7">
        <v>0.78844281599999988</v>
      </c>
      <c r="N268" s="5">
        <v>5.6317343999999991E-2</v>
      </c>
      <c r="O268" s="129">
        <f>IFERROR(IF(OR($C268="",$C268="No CAS"),INDEX('DEQ Pollutant List'!$D$7:$D$611,MATCH($D268,'DEQ Pollutant List'!$B$7:$B$611,0)),INDEX('DEQ Pollutant List'!$D$7:$D$611,MATCH($C268,'DEQ Pollutant List'!$A$7:$A$611,0))),"")</f>
        <v>632</v>
      </c>
    </row>
    <row r="269" spans="1:15" ht="15" x14ac:dyDescent="0.25">
      <c r="A269" s="5"/>
      <c r="B269" s="7"/>
      <c r="C269" s="13"/>
      <c r="D269" s="18" t="str">
        <f>IFERROR(IF(C269="No CAS","",INDEX('DEQ Pollutant List'!$B$7:$B$611,MATCH('3. Pollutant Emissions - EF'!C269,'DEQ Pollutant List'!$A$7:$A$611,0))),"")</f>
        <v/>
      </c>
      <c r="E269" s="22"/>
      <c r="F269" s="20"/>
      <c r="G269" s="22"/>
      <c r="H269" s="20"/>
      <c r="I269" s="33"/>
      <c r="J269" s="11"/>
      <c r="K269" s="6"/>
      <c r="L269" s="19"/>
      <c r="M269" s="7"/>
      <c r="N269" s="5"/>
      <c r="O269" s="129" t="str">
        <f>IFERROR(IF(OR($C269="",$C269="No CAS"),INDEX('DEQ Pollutant List'!$D$7:$D$611,MATCH($D269,'DEQ Pollutant List'!$B$7:$B$611,0)),INDEX('DEQ Pollutant List'!$D$7:$D$611,MATCH($C269,'DEQ Pollutant List'!$A$7:$A$611,0))),"")</f>
        <v/>
      </c>
    </row>
    <row r="270" spans="1:15" ht="15" x14ac:dyDescent="0.25">
      <c r="A270" s="5"/>
      <c r="B270" s="7"/>
      <c r="C270" s="13"/>
      <c r="D270" s="18" t="str">
        <f>IFERROR(IF(C270="No CAS","",INDEX('DEQ Pollutant List'!$B$7:$B$611,MATCH('3. Pollutant Emissions - EF'!C270,'DEQ Pollutant List'!$A$7:$A$611,0))),"")</f>
        <v/>
      </c>
      <c r="E270" s="22"/>
      <c r="F270" s="20"/>
      <c r="G270" s="22"/>
      <c r="H270" s="20"/>
      <c r="I270" s="33"/>
      <c r="J270" s="11"/>
      <c r="K270" s="6"/>
      <c r="L270" s="19"/>
      <c r="M270" s="7"/>
      <c r="N270" s="5"/>
      <c r="O270" s="129" t="str">
        <f>IFERROR(IF(OR($C270="",$C270="No CAS"),INDEX('DEQ Pollutant List'!$D$7:$D$611,MATCH($D270,'DEQ Pollutant List'!$B$7:$B$611,0)),INDEX('DEQ Pollutant List'!$D$7:$D$611,MATCH($C270,'DEQ Pollutant List'!$A$7:$A$611,0))),"")</f>
        <v/>
      </c>
    </row>
    <row r="271" spans="1:15" ht="15" x14ac:dyDescent="0.25">
      <c r="A271" s="5"/>
      <c r="B271" s="7"/>
      <c r="C271" s="13"/>
      <c r="D271" s="18" t="str">
        <f>IFERROR(IF(C271="No CAS","",INDEX('DEQ Pollutant List'!$B$7:$B$611,MATCH('3. Pollutant Emissions - EF'!C271,'DEQ Pollutant List'!$A$7:$A$611,0))),"")</f>
        <v/>
      </c>
      <c r="E271" s="22"/>
      <c r="F271" s="20"/>
      <c r="G271" s="22"/>
      <c r="H271" s="20"/>
      <c r="I271" s="33"/>
      <c r="J271" s="11"/>
      <c r="K271" s="6"/>
      <c r="L271" s="19"/>
      <c r="M271" s="7"/>
      <c r="N271" s="5"/>
      <c r="O271" s="129" t="str">
        <f>IFERROR(IF(OR($C271="",$C271="No CAS"),INDEX('DEQ Pollutant List'!$D$7:$D$611,MATCH($D271,'DEQ Pollutant List'!$B$7:$B$611,0)),INDEX('DEQ Pollutant List'!$D$7:$D$611,MATCH($C271,'DEQ Pollutant List'!$A$7:$A$611,0))),"")</f>
        <v/>
      </c>
    </row>
    <row r="272" spans="1:15" ht="15" x14ac:dyDescent="0.25">
      <c r="A272" s="5"/>
      <c r="B272" s="7"/>
      <c r="C272" s="13"/>
      <c r="D272" s="18" t="str">
        <f>IFERROR(IF(C272="No CAS","",INDEX('DEQ Pollutant List'!$B$7:$B$611,MATCH('3. Pollutant Emissions - EF'!C272,'DEQ Pollutant List'!$A$7:$A$611,0))),"")</f>
        <v/>
      </c>
      <c r="E272" s="22"/>
      <c r="F272" s="20"/>
      <c r="G272" s="22"/>
      <c r="H272" s="20"/>
      <c r="I272" s="33"/>
      <c r="J272" s="11"/>
      <c r="K272" s="6"/>
      <c r="L272" s="19"/>
      <c r="M272" s="7"/>
      <c r="N272" s="5"/>
      <c r="O272" s="129" t="str">
        <f>IFERROR(IF(OR($C272="",$C272="No CAS"),INDEX('DEQ Pollutant List'!$D$7:$D$611,MATCH($D272,'DEQ Pollutant List'!$B$7:$B$611,0)),INDEX('DEQ Pollutant List'!$D$7:$D$611,MATCH($C272,'DEQ Pollutant List'!$A$7:$A$611,0))),"")</f>
        <v/>
      </c>
    </row>
    <row r="273" spans="1:15" ht="15" x14ac:dyDescent="0.25">
      <c r="A273" s="5"/>
      <c r="B273" s="7"/>
      <c r="C273" s="13"/>
      <c r="D273" s="18" t="str">
        <f>IFERROR(IF(C273="No CAS","",INDEX('DEQ Pollutant List'!$B$7:$B$611,MATCH('3. Pollutant Emissions - EF'!C273,'DEQ Pollutant List'!$A$7:$A$611,0))),"")</f>
        <v/>
      </c>
      <c r="E273" s="22"/>
      <c r="F273" s="20"/>
      <c r="G273" s="22"/>
      <c r="H273" s="20"/>
      <c r="I273" s="33"/>
      <c r="J273" s="11"/>
      <c r="K273" s="6"/>
      <c r="L273" s="19"/>
      <c r="M273" s="7"/>
      <c r="N273" s="5"/>
      <c r="O273" s="129" t="str">
        <f>IFERROR(IF(OR($C273="",$C273="No CAS"),INDEX('DEQ Pollutant List'!$D$7:$D$611,MATCH($D273,'DEQ Pollutant List'!$B$7:$B$611,0)),INDEX('DEQ Pollutant List'!$D$7:$D$611,MATCH($C273,'DEQ Pollutant List'!$A$7:$A$611,0))),"")</f>
        <v/>
      </c>
    </row>
    <row r="274" spans="1:15" ht="15" x14ac:dyDescent="0.25">
      <c r="A274" s="5"/>
      <c r="B274" s="7"/>
      <c r="C274" s="13"/>
      <c r="D274" s="18" t="str">
        <f>IFERROR(IF(C274="No CAS","",INDEX('DEQ Pollutant List'!$B$7:$B$611,MATCH('3. Pollutant Emissions - EF'!C274,'DEQ Pollutant List'!$A$7:$A$611,0))),"")</f>
        <v/>
      </c>
      <c r="E274" s="22"/>
      <c r="F274" s="20"/>
      <c r="G274" s="22"/>
      <c r="H274" s="20"/>
      <c r="I274" s="33"/>
      <c r="J274" s="11"/>
      <c r="K274" s="6"/>
      <c r="L274" s="19"/>
      <c r="M274" s="7"/>
      <c r="N274" s="5"/>
      <c r="O274" s="129" t="str">
        <f>IFERROR(IF(OR($C274="",$C274="No CAS"),INDEX('DEQ Pollutant List'!$D$7:$D$611,MATCH($D274,'DEQ Pollutant List'!$B$7:$B$611,0)),INDEX('DEQ Pollutant List'!$D$7:$D$611,MATCH($C274,'DEQ Pollutant List'!$A$7:$A$611,0))),"")</f>
        <v/>
      </c>
    </row>
    <row r="275" spans="1:15" ht="15" x14ac:dyDescent="0.25">
      <c r="A275" s="5"/>
      <c r="B275" s="7"/>
      <c r="C275" s="13"/>
      <c r="D275" s="18" t="str">
        <f>IFERROR(IF(C275="No CAS","",INDEX('DEQ Pollutant List'!$B$7:$B$611,MATCH('3. Pollutant Emissions - EF'!C275,'DEQ Pollutant List'!$A$7:$A$611,0))),"")</f>
        <v/>
      </c>
      <c r="E275" s="22"/>
      <c r="F275" s="20"/>
      <c r="G275" s="22"/>
      <c r="H275" s="20"/>
      <c r="I275" s="33"/>
      <c r="J275" s="11"/>
      <c r="K275" s="6"/>
      <c r="L275" s="19"/>
      <c r="M275" s="7"/>
      <c r="N275" s="5"/>
      <c r="O275" s="129" t="str">
        <f>IFERROR(IF(OR($C275="",$C275="No CAS"),INDEX('DEQ Pollutant List'!$D$7:$D$611,MATCH($D275,'DEQ Pollutant List'!$B$7:$B$611,0)),INDEX('DEQ Pollutant List'!$D$7:$D$611,MATCH($C275,'DEQ Pollutant List'!$A$7:$A$611,0))),"")</f>
        <v/>
      </c>
    </row>
    <row r="276" spans="1:15" ht="15" x14ac:dyDescent="0.25">
      <c r="A276" s="5"/>
      <c r="B276" s="7"/>
      <c r="C276" s="13"/>
      <c r="D276" s="18" t="str">
        <f>IFERROR(IF(C276="No CAS","",INDEX('DEQ Pollutant List'!$B$7:$B$611,MATCH('3. Pollutant Emissions - EF'!C276,'DEQ Pollutant List'!$A$7:$A$611,0))),"")</f>
        <v/>
      </c>
      <c r="E276" s="22"/>
      <c r="F276" s="20"/>
      <c r="G276" s="22"/>
      <c r="H276" s="20"/>
      <c r="I276" s="33"/>
      <c r="J276" s="11"/>
      <c r="K276" s="6"/>
      <c r="L276" s="19"/>
      <c r="M276" s="7"/>
      <c r="N276" s="5"/>
      <c r="O276" s="129" t="str">
        <f>IFERROR(IF(OR($C276="",$C276="No CAS"),INDEX('DEQ Pollutant List'!$D$7:$D$611,MATCH($D276,'DEQ Pollutant List'!$B$7:$B$611,0)),INDEX('DEQ Pollutant List'!$D$7:$D$611,MATCH($C276,'DEQ Pollutant List'!$A$7:$A$611,0))),"")</f>
        <v/>
      </c>
    </row>
    <row r="277" spans="1:15" ht="15" x14ac:dyDescent="0.25">
      <c r="A277" s="5"/>
      <c r="B277" s="7"/>
      <c r="C277" s="13"/>
      <c r="D277" s="18" t="str">
        <f>IFERROR(IF(C277="No CAS","",INDEX('DEQ Pollutant List'!$B$7:$B$611,MATCH('3. Pollutant Emissions - EF'!C277,'DEQ Pollutant List'!$A$7:$A$611,0))),"")</f>
        <v/>
      </c>
      <c r="E277" s="22"/>
      <c r="F277" s="20"/>
      <c r="G277" s="22"/>
      <c r="H277" s="20"/>
      <c r="I277" s="33"/>
      <c r="J277" s="11"/>
      <c r="K277" s="6"/>
      <c r="L277" s="19"/>
      <c r="M277" s="7"/>
      <c r="N277" s="5"/>
      <c r="O277" s="129" t="str">
        <f>IFERROR(IF(OR($C277="",$C277="No CAS"),INDEX('DEQ Pollutant List'!$D$7:$D$611,MATCH($D277,'DEQ Pollutant List'!$B$7:$B$611,0)),INDEX('DEQ Pollutant List'!$D$7:$D$611,MATCH($C277,'DEQ Pollutant List'!$A$7:$A$611,0))),"")</f>
        <v/>
      </c>
    </row>
    <row r="278" spans="1:15" ht="15" x14ac:dyDescent="0.25">
      <c r="A278" s="5"/>
      <c r="B278" s="7"/>
      <c r="C278" s="13"/>
      <c r="D278" s="18" t="str">
        <f>IFERROR(IF(C278="No CAS","",INDEX('DEQ Pollutant List'!$B$7:$B$611,MATCH('3. Pollutant Emissions - EF'!C278,'DEQ Pollutant List'!$A$7:$A$611,0))),"")</f>
        <v/>
      </c>
      <c r="E278" s="22"/>
      <c r="F278" s="20"/>
      <c r="G278" s="22"/>
      <c r="H278" s="20"/>
      <c r="I278" s="33"/>
      <c r="J278" s="11"/>
      <c r="K278" s="6"/>
      <c r="L278" s="19"/>
      <c r="M278" s="7"/>
      <c r="N278" s="5"/>
      <c r="O278" s="129" t="str">
        <f>IFERROR(IF(OR($C278="",$C278="No CAS"),INDEX('DEQ Pollutant List'!$D$7:$D$611,MATCH($D278,'DEQ Pollutant List'!$B$7:$B$611,0)),INDEX('DEQ Pollutant List'!$D$7:$D$611,MATCH($C278,'DEQ Pollutant List'!$A$7:$A$611,0))),"")</f>
        <v/>
      </c>
    </row>
    <row r="279" spans="1:15" ht="15" x14ac:dyDescent="0.25">
      <c r="A279" s="5"/>
      <c r="B279" s="7"/>
      <c r="C279" s="13"/>
      <c r="D279" s="18" t="str">
        <f>IFERROR(IF(C279="No CAS","",INDEX('DEQ Pollutant List'!$B$7:$B$611,MATCH('3. Pollutant Emissions - EF'!C279,'DEQ Pollutant List'!$A$7:$A$611,0))),"")</f>
        <v/>
      </c>
      <c r="E279" s="22"/>
      <c r="F279" s="20"/>
      <c r="G279" s="22"/>
      <c r="H279" s="20"/>
      <c r="I279" s="33"/>
      <c r="J279" s="11"/>
      <c r="K279" s="6"/>
      <c r="L279" s="19"/>
      <c r="M279" s="7"/>
      <c r="N279" s="5"/>
      <c r="O279" s="129" t="str">
        <f>IFERROR(IF(OR($C279="",$C279="No CAS"),INDEX('DEQ Pollutant List'!$D$7:$D$611,MATCH($D279,'DEQ Pollutant List'!$B$7:$B$611,0)),INDEX('DEQ Pollutant List'!$D$7:$D$611,MATCH($C279,'DEQ Pollutant List'!$A$7:$A$611,0))),"")</f>
        <v/>
      </c>
    </row>
    <row r="280" spans="1:15" ht="15" x14ac:dyDescent="0.25">
      <c r="A280" s="5"/>
      <c r="B280" s="7"/>
      <c r="C280" s="13"/>
      <c r="D280" s="18" t="str">
        <f>IFERROR(IF(C280="No CAS","",INDEX('DEQ Pollutant List'!$B$7:$B$611,MATCH('3. Pollutant Emissions - EF'!C280,'DEQ Pollutant List'!$A$7:$A$611,0))),"")</f>
        <v/>
      </c>
      <c r="E280" s="22"/>
      <c r="F280" s="20"/>
      <c r="G280" s="22"/>
      <c r="H280" s="20"/>
      <c r="I280" s="33"/>
      <c r="J280" s="11"/>
      <c r="K280" s="6"/>
      <c r="L280" s="19"/>
      <c r="M280" s="7"/>
      <c r="N280" s="5"/>
      <c r="O280" s="129" t="str">
        <f>IFERROR(IF(OR($C280="",$C280="No CAS"),INDEX('DEQ Pollutant List'!$D$7:$D$611,MATCH($D280,'DEQ Pollutant List'!$B$7:$B$611,0)),INDEX('DEQ Pollutant List'!$D$7:$D$611,MATCH($C280,'DEQ Pollutant List'!$A$7:$A$611,0))),"")</f>
        <v/>
      </c>
    </row>
    <row r="281" spans="1:15" ht="15" x14ac:dyDescent="0.25">
      <c r="A281" s="5"/>
      <c r="B281" s="7"/>
      <c r="C281" s="13"/>
      <c r="D281" s="18" t="str">
        <f>IFERROR(IF(C281="No CAS","",INDEX('DEQ Pollutant List'!$B$7:$B$611,MATCH('3. Pollutant Emissions - EF'!C281,'DEQ Pollutant List'!$A$7:$A$611,0))),"")</f>
        <v/>
      </c>
      <c r="E281" s="22"/>
      <c r="F281" s="20"/>
      <c r="G281" s="22"/>
      <c r="H281" s="20"/>
      <c r="I281" s="33"/>
      <c r="J281" s="11"/>
      <c r="K281" s="6"/>
      <c r="L281" s="19"/>
      <c r="M281" s="7"/>
      <c r="N281" s="5"/>
      <c r="O281" s="129" t="str">
        <f>IFERROR(IF(OR($C281="",$C281="No CAS"),INDEX('DEQ Pollutant List'!$D$7:$D$611,MATCH($D281,'DEQ Pollutant List'!$B$7:$B$611,0)),INDEX('DEQ Pollutant List'!$D$7:$D$611,MATCH($C281,'DEQ Pollutant List'!$A$7:$A$611,0))),"")</f>
        <v/>
      </c>
    </row>
    <row r="282" spans="1:15" ht="15" x14ac:dyDescent="0.25">
      <c r="A282" s="5"/>
      <c r="B282" s="7"/>
      <c r="C282" s="13"/>
      <c r="D282" s="18" t="str">
        <f>IFERROR(IF(C282="No CAS","",INDEX('DEQ Pollutant List'!$B$7:$B$611,MATCH('3. Pollutant Emissions - EF'!C282,'DEQ Pollutant List'!$A$7:$A$611,0))),"")</f>
        <v/>
      </c>
      <c r="E282" s="22"/>
      <c r="F282" s="20"/>
      <c r="G282" s="22"/>
      <c r="H282" s="20"/>
      <c r="I282" s="33"/>
      <c r="J282" s="11"/>
      <c r="K282" s="6"/>
      <c r="L282" s="19"/>
      <c r="M282" s="7"/>
      <c r="N282" s="5"/>
      <c r="O282" s="129" t="str">
        <f>IFERROR(IF(OR($C282="",$C282="No CAS"),INDEX('DEQ Pollutant List'!$D$7:$D$611,MATCH($D282,'DEQ Pollutant List'!$B$7:$B$611,0)),INDEX('DEQ Pollutant List'!$D$7:$D$611,MATCH($C282,'DEQ Pollutant List'!$A$7:$A$611,0))),"")</f>
        <v/>
      </c>
    </row>
    <row r="283" spans="1:15" ht="15" x14ac:dyDescent="0.25">
      <c r="A283" s="5"/>
      <c r="B283" s="7"/>
      <c r="C283" s="13"/>
      <c r="D283" s="18" t="str">
        <f>IFERROR(IF(C283="No CAS","",INDEX('DEQ Pollutant List'!$B$7:$B$611,MATCH('3. Pollutant Emissions - EF'!C283,'DEQ Pollutant List'!$A$7:$A$611,0))),"")</f>
        <v/>
      </c>
      <c r="E283" s="22"/>
      <c r="F283" s="20"/>
      <c r="G283" s="22"/>
      <c r="H283" s="20"/>
      <c r="I283" s="33"/>
      <c r="J283" s="11"/>
      <c r="K283" s="6"/>
      <c r="L283" s="19"/>
      <c r="M283" s="7"/>
      <c r="N283" s="5"/>
      <c r="O283" s="129" t="str">
        <f>IFERROR(IF(OR($C283="",$C283="No CAS"),INDEX('DEQ Pollutant List'!$D$7:$D$611,MATCH($D283,'DEQ Pollutant List'!$B$7:$B$611,0)),INDEX('DEQ Pollutant List'!$D$7:$D$611,MATCH($C283,'DEQ Pollutant List'!$A$7:$A$611,0))),"")</f>
        <v/>
      </c>
    </row>
    <row r="284" spans="1:15" ht="15" x14ac:dyDescent="0.25">
      <c r="A284" s="5"/>
      <c r="B284" s="7"/>
      <c r="C284" s="13"/>
      <c r="D284" s="18" t="str">
        <f>IFERROR(IF(C284="No CAS","",INDEX('DEQ Pollutant List'!$B$7:$B$611,MATCH('3. Pollutant Emissions - EF'!C284,'DEQ Pollutant List'!$A$7:$A$611,0))),"")</f>
        <v/>
      </c>
      <c r="E284" s="22"/>
      <c r="F284" s="20"/>
      <c r="G284" s="22"/>
      <c r="H284" s="20"/>
      <c r="I284" s="33"/>
      <c r="J284" s="11"/>
      <c r="K284" s="6"/>
      <c r="L284" s="19"/>
      <c r="M284" s="7"/>
      <c r="N284" s="5"/>
      <c r="O284" s="129" t="str">
        <f>IFERROR(IF(OR($C284="",$C284="No CAS"),INDEX('DEQ Pollutant List'!$D$7:$D$611,MATCH($D284,'DEQ Pollutant List'!$B$7:$B$611,0)),INDEX('DEQ Pollutant List'!$D$7:$D$611,MATCH($C284,'DEQ Pollutant List'!$A$7:$A$611,0))),"")</f>
        <v/>
      </c>
    </row>
    <row r="285" spans="1:15" ht="15" x14ac:dyDescent="0.25">
      <c r="A285" s="5"/>
      <c r="B285" s="7"/>
      <c r="C285" s="13"/>
      <c r="D285" s="18" t="str">
        <f>IFERROR(IF(C285="No CAS","",INDEX('DEQ Pollutant List'!$B$7:$B$611,MATCH('3. Pollutant Emissions - EF'!C285,'DEQ Pollutant List'!$A$7:$A$611,0))),"")</f>
        <v/>
      </c>
      <c r="E285" s="22"/>
      <c r="F285" s="20"/>
      <c r="G285" s="22"/>
      <c r="H285" s="20"/>
      <c r="I285" s="33"/>
      <c r="J285" s="11"/>
      <c r="K285" s="6"/>
      <c r="L285" s="19"/>
      <c r="M285" s="7"/>
      <c r="N285" s="5"/>
      <c r="O285" s="129" t="str">
        <f>IFERROR(IF(OR($C285="",$C285="No CAS"),INDEX('DEQ Pollutant List'!$D$7:$D$611,MATCH($D285,'DEQ Pollutant List'!$B$7:$B$611,0)),INDEX('DEQ Pollutant List'!$D$7:$D$611,MATCH($C285,'DEQ Pollutant List'!$A$7:$A$611,0))),"")</f>
        <v/>
      </c>
    </row>
    <row r="286" spans="1:15" ht="15" x14ac:dyDescent="0.25">
      <c r="A286" s="5"/>
      <c r="B286" s="7"/>
      <c r="C286" s="13"/>
      <c r="D286" s="18" t="str">
        <f>IFERROR(IF(C286="No CAS","",INDEX('DEQ Pollutant List'!$B$7:$B$611,MATCH('3. Pollutant Emissions - EF'!C286,'DEQ Pollutant List'!$A$7:$A$611,0))),"")</f>
        <v/>
      </c>
      <c r="E286" s="22"/>
      <c r="F286" s="20"/>
      <c r="G286" s="22"/>
      <c r="H286" s="20"/>
      <c r="I286" s="33"/>
      <c r="J286" s="11"/>
      <c r="K286" s="6"/>
      <c r="L286" s="19"/>
      <c r="M286" s="7"/>
      <c r="N286" s="5"/>
      <c r="O286" s="129" t="str">
        <f>IFERROR(IF(OR($C286="",$C286="No CAS"),INDEX('DEQ Pollutant List'!$D$7:$D$611,MATCH($D286,'DEQ Pollutant List'!$B$7:$B$611,0)),INDEX('DEQ Pollutant List'!$D$7:$D$611,MATCH($C286,'DEQ Pollutant List'!$A$7:$A$611,0))),"")</f>
        <v/>
      </c>
    </row>
    <row r="287" spans="1:15" ht="15" x14ac:dyDescent="0.25">
      <c r="A287" s="5"/>
      <c r="B287" s="7"/>
      <c r="C287" s="13"/>
      <c r="D287" s="18" t="str">
        <f>IFERROR(IF(C287="No CAS","",INDEX('DEQ Pollutant List'!$B$7:$B$611,MATCH('3. Pollutant Emissions - EF'!C287,'DEQ Pollutant List'!$A$7:$A$611,0))),"")</f>
        <v/>
      </c>
      <c r="E287" s="22"/>
      <c r="F287" s="20"/>
      <c r="G287" s="22"/>
      <c r="H287" s="20"/>
      <c r="I287" s="33"/>
      <c r="J287" s="11"/>
      <c r="K287" s="6"/>
      <c r="L287" s="19"/>
      <c r="M287" s="7"/>
      <c r="N287" s="5"/>
      <c r="O287" s="129" t="str">
        <f>IFERROR(IF(OR($C287="",$C287="No CAS"),INDEX('DEQ Pollutant List'!$D$7:$D$611,MATCH($D287,'DEQ Pollutant List'!$B$7:$B$611,0)),INDEX('DEQ Pollutant List'!$D$7:$D$611,MATCH($C287,'DEQ Pollutant List'!$A$7:$A$611,0))),"")</f>
        <v/>
      </c>
    </row>
    <row r="288" spans="1:15" ht="15" x14ac:dyDescent="0.25">
      <c r="A288" s="5"/>
      <c r="B288" s="7"/>
      <c r="C288" s="13"/>
      <c r="D288" s="18" t="str">
        <f>IFERROR(IF(C288="No CAS","",INDEX('DEQ Pollutant List'!$B$7:$B$611,MATCH('3. Pollutant Emissions - EF'!C288,'DEQ Pollutant List'!$A$7:$A$611,0))),"")</f>
        <v/>
      </c>
      <c r="E288" s="22"/>
      <c r="F288" s="20"/>
      <c r="G288" s="22"/>
      <c r="H288" s="20"/>
      <c r="I288" s="33"/>
      <c r="J288" s="11"/>
      <c r="K288" s="6"/>
      <c r="L288" s="19"/>
      <c r="M288" s="7"/>
      <c r="N288" s="5"/>
      <c r="O288" s="129" t="str">
        <f>IFERROR(IF(OR($C288="",$C288="No CAS"),INDEX('DEQ Pollutant List'!$D$7:$D$611,MATCH($D288,'DEQ Pollutant List'!$B$7:$B$611,0)),INDEX('DEQ Pollutant List'!$D$7:$D$611,MATCH($C288,'DEQ Pollutant List'!$A$7:$A$611,0))),"")</f>
        <v/>
      </c>
    </row>
    <row r="289" spans="1:15" ht="15" x14ac:dyDescent="0.25">
      <c r="A289" s="5"/>
      <c r="B289" s="7"/>
      <c r="C289" s="13"/>
      <c r="D289" s="18" t="str">
        <f>IFERROR(IF(C289="No CAS","",INDEX('DEQ Pollutant List'!$B$7:$B$611,MATCH('3. Pollutant Emissions - EF'!C289,'DEQ Pollutant List'!$A$7:$A$611,0))),"")</f>
        <v/>
      </c>
      <c r="E289" s="22"/>
      <c r="F289" s="20"/>
      <c r="G289" s="22"/>
      <c r="H289" s="20"/>
      <c r="I289" s="33"/>
      <c r="J289" s="11"/>
      <c r="K289" s="6"/>
      <c r="L289" s="19"/>
      <c r="M289" s="7"/>
      <c r="N289" s="5"/>
      <c r="O289" s="129" t="str">
        <f>IFERROR(IF(OR($C289="",$C289="No CAS"),INDEX('DEQ Pollutant List'!$D$7:$D$611,MATCH($D289,'DEQ Pollutant List'!$B$7:$B$611,0)),INDEX('DEQ Pollutant List'!$D$7:$D$611,MATCH($C289,'DEQ Pollutant List'!$A$7:$A$611,0))),"")</f>
        <v/>
      </c>
    </row>
    <row r="290" spans="1:15" ht="15" x14ac:dyDescent="0.25">
      <c r="A290" s="5"/>
      <c r="B290" s="7"/>
      <c r="C290" s="13"/>
      <c r="D290" s="18" t="str">
        <f>IFERROR(IF(C290="No CAS","",INDEX('DEQ Pollutant List'!$B$7:$B$611,MATCH('3. Pollutant Emissions - EF'!C290,'DEQ Pollutant List'!$A$7:$A$611,0))),"")</f>
        <v/>
      </c>
      <c r="E290" s="22"/>
      <c r="F290" s="20"/>
      <c r="G290" s="22"/>
      <c r="H290" s="20"/>
      <c r="I290" s="33"/>
      <c r="J290" s="11"/>
      <c r="K290" s="6"/>
      <c r="L290" s="19"/>
      <c r="M290" s="7"/>
      <c r="N290" s="5"/>
      <c r="O290" s="129" t="str">
        <f>IFERROR(IF(OR($C290="",$C290="No CAS"),INDEX('DEQ Pollutant List'!$D$7:$D$611,MATCH($D290,'DEQ Pollutant List'!$B$7:$B$611,0)),INDEX('DEQ Pollutant List'!$D$7:$D$611,MATCH($C290,'DEQ Pollutant List'!$A$7:$A$611,0))),"")</f>
        <v/>
      </c>
    </row>
    <row r="291" spans="1:15" ht="15" x14ac:dyDescent="0.25">
      <c r="A291" s="5"/>
      <c r="B291" s="7"/>
      <c r="C291" s="13"/>
      <c r="D291" s="18" t="str">
        <f>IFERROR(IF(C291="No CAS","",INDEX('DEQ Pollutant List'!$B$7:$B$611,MATCH('3. Pollutant Emissions - EF'!C291,'DEQ Pollutant List'!$A$7:$A$611,0))),"")</f>
        <v/>
      </c>
      <c r="E291" s="22"/>
      <c r="F291" s="20"/>
      <c r="G291" s="22"/>
      <c r="H291" s="20"/>
      <c r="I291" s="33"/>
      <c r="J291" s="11"/>
      <c r="K291" s="6"/>
      <c r="L291" s="19"/>
      <c r="M291" s="7"/>
      <c r="N291" s="5"/>
      <c r="O291" s="129" t="str">
        <f>IFERROR(IF(OR($C291="",$C291="No CAS"),INDEX('DEQ Pollutant List'!$D$7:$D$611,MATCH($D291,'DEQ Pollutant List'!$B$7:$B$611,0)),INDEX('DEQ Pollutant List'!$D$7:$D$611,MATCH($C291,'DEQ Pollutant List'!$A$7:$A$611,0))),"")</f>
        <v/>
      </c>
    </row>
    <row r="292" spans="1:15" ht="15" x14ac:dyDescent="0.25">
      <c r="A292" s="5"/>
      <c r="B292" s="7"/>
      <c r="C292" s="13"/>
      <c r="D292" s="18" t="str">
        <f>IFERROR(IF(C292="No CAS","",INDEX('DEQ Pollutant List'!$B$7:$B$611,MATCH('3. Pollutant Emissions - EF'!C292,'DEQ Pollutant List'!$A$7:$A$611,0))),"")</f>
        <v/>
      </c>
      <c r="E292" s="22"/>
      <c r="F292" s="20"/>
      <c r="G292" s="22"/>
      <c r="H292" s="20"/>
      <c r="I292" s="33"/>
      <c r="J292" s="11"/>
      <c r="K292" s="6"/>
      <c r="L292" s="19"/>
      <c r="M292" s="7"/>
      <c r="N292" s="5"/>
      <c r="O292" s="129" t="str">
        <f>IFERROR(IF(OR($C292="",$C292="No CAS"),INDEX('DEQ Pollutant List'!$D$7:$D$611,MATCH($D292,'DEQ Pollutant List'!$B$7:$B$611,0)),INDEX('DEQ Pollutant List'!$D$7:$D$611,MATCH($C292,'DEQ Pollutant List'!$A$7:$A$611,0))),"")</f>
        <v/>
      </c>
    </row>
    <row r="293" spans="1:15" ht="15" x14ac:dyDescent="0.25">
      <c r="A293" s="5"/>
      <c r="B293" s="7"/>
      <c r="C293" s="13"/>
      <c r="D293" s="18" t="str">
        <f>IFERROR(IF(C293="No CAS","",INDEX('DEQ Pollutant List'!$B$7:$B$611,MATCH('3. Pollutant Emissions - EF'!C293,'DEQ Pollutant List'!$A$7:$A$611,0))),"")</f>
        <v/>
      </c>
      <c r="E293" s="22"/>
      <c r="F293" s="20"/>
      <c r="G293" s="22"/>
      <c r="H293" s="20"/>
      <c r="I293" s="33"/>
      <c r="J293" s="11"/>
      <c r="K293" s="6"/>
      <c r="L293" s="19"/>
      <c r="M293" s="7"/>
      <c r="N293" s="5"/>
      <c r="O293" s="129" t="str">
        <f>IFERROR(IF(OR($C293="",$C293="No CAS"),INDEX('DEQ Pollutant List'!$D$7:$D$611,MATCH($D293,'DEQ Pollutant List'!$B$7:$B$611,0)),INDEX('DEQ Pollutant List'!$D$7:$D$611,MATCH($C293,'DEQ Pollutant List'!$A$7:$A$611,0))),"")</f>
        <v/>
      </c>
    </row>
    <row r="294" spans="1:15" ht="15" x14ac:dyDescent="0.25">
      <c r="A294" s="5"/>
      <c r="B294" s="7"/>
      <c r="C294" s="13"/>
      <c r="D294" s="18" t="str">
        <f>IFERROR(IF(C294="No CAS","",INDEX('DEQ Pollutant List'!$B$7:$B$611,MATCH('3. Pollutant Emissions - EF'!C294,'DEQ Pollutant List'!$A$7:$A$611,0))),"")</f>
        <v/>
      </c>
      <c r="E294" s="22"/>
      <c r="F294" s="20"/>
      <c r="G294" s="22"/>
      <c r="H294" s="20"/>
      <c r="I294" s="33"/>
      <c r="J294" s="11"/>
      <c r="K294" s="6"/>
      <c r="L294" s="19"/>
      <c r="M294" s="7"/>
      <c r="N294" s="5"/>
      <c r="O294" s="129" t="str">
        <f>IFERROR(IF(OR($C294="",$C294="No CAS"),INDEX('DEQ Pollutant List'!$D$7:$D$611,MATCH($D294,'DEQ Pollutant List'!$B$7:$B$611,0)),INDEX('DEQ Pollutant List'!$D$7:$D$611,MATCH($C294,'DEQ Pollutant List'!$A$7:$A$611,0))),"")</f>
        <v/>
      </c>
    </row>
    <row r="295" spans="1:15" ht="15" x14ac:dyDescent="0.25">
      <c r="A295" s="5"/>
      <c r="B295" s="7"/>
      <c r="C295" s="13"/>
      <c r="D295" s="18" t="str">
        <f>IFERROR(IF(C295="No CAS","",INDEX('DEQ Pollutant List'!$B$7:$B$611,MATCH('3. Pollutant Emissions - EF'!C295,'DEQ Pollutant List'!$A$7:$A$611,0))),"")</f>
        <v/>
      </c>
      <c r="E295" s="22"/>
      <c r="F295" s="20"/>
      <c r="G295" s="22"/>
      <c r="H295" s="20"/>
      <c r="I295" s="33"/>
      <c r="J295" s="11"/>
      <c r="K295" s="6"/>
      <c r="L295" s="19"/>
      <c r="M295" s="7"/>
      <c r="N295" s="5"/>
      <c r="O295" s="129" t="str">
        <f>IFERROR(IF(OR($C295="",$C295="No CAS"),INDEX('DEQ Pollutant List'!$D$7:$D$611,MATCH($D295,'DEQ Pollutant List'!$B$7:$B$611,0)),INDEX('DEQ Pollutant List'!$D$7:$D$611,MATCH($C295,'DEQ Pollutant List'!$A$7:$A$611,0))),"")</f>
        <v/>
      </c>
    </row>
    <row r="296" spans="1:15" ht="15" x14ac:dyDescent="0.25">
      <c r="A296" s="5"/>
      <c r="B296" s="7"/>
      <c r="C296" s="13"/>
      <c r="D296" s="18" t="str">
        <f>IFERROR(IF(C296="No CAS","",INDEX('DEQ Pollutant List'!$B$7:$B$611,MATCH('3. Pollutant Emissions - EF'!C296,'DEQ Pollutant List'!$A$7:$A$611,0))),"")</f>
        <v/>
      </c>
      <c r="E296" s="22"/>
      <c r="F296" s="20"/>
      <c r="G296" s="22"/>
      <c r="H296" s="20"/>
      <c r="I296" s="33"/>
      <c r="J296" s="11"/>
      <c r="K296" s="6"/>
      <c r="L296" s="19"/>
      <c r="M296" s="7"/>
      <c r="N296" s="5"/>
      <c r="O296" s="129" t="str">
        <f>IFERROR(IF(OR($C296="",$C296="No CAS"),INDEX('DEQ Pollutant List'!$D$7:$D$611,MATCH($D296,'DEQ Pollutant List'!$B$7:$B$611,0)),INDEX('DEQ Pollutant List'!$D$7:$D$611,MATCH($C296,'DEQ Pollutant List'!$A$7:$A$611,0))),"")</f>
        <v/>
      </c>
    </row>
    <row r="297" spans="1:15" ht="15" x14ac:dyDescent="0.25">
      <c r="A297" s="5"/>
      <c r="B297" s="7"/>
      <c r="C297" s="13"/>
      <c r="D297" s="18" t="str">
        <f>IFERROR(IF(C297="No CAS","",INDEX('DEQ Pollutant List'!$B$7:$B$611,MATCH('3. Pollutant Emissions - EF'!C297,'DEQ Pollutant List'!$A$7:$A$611,0))),"")</f>
        <v/>
      </c>
      <c r="E297" s="22"/>
      <c r="F297" s="20"/>
      <c r="G297" s="22"/>
      <c r="H297" s="20"/>
      <c r="I297" s="33"/>
      <c r="J297" s="11"/>
      <c r="K297" s="6"/>
      <c r="L297" s="19"/>
      <c r="M297" s="7"/>
      <c r="N297" s="5"/>
      <c r="O297" s="129" t="str">
        <f>IFERROR(IF(OR($C297="",$C297="No CAS"),INDEX('DEQ Pollutant List'!$D$7:$D$611,MATCH($D297,'DEQ Pollutant List'!$B$7:$B$611,0)),INDEX('DEQ Pollutant List'!$D$7:$D$611,MATCH($C297,'DEQ Pollutant List'!$A$7:$A$611,0))),"")</f>
        <v/>
      </c>
    </row>
    <row r="298" spans="1:15" ht="15" x14ac:dyDescent="0.25">
      <c r="A298" s="5"/>
      <c r="B298" s="7"/>
      <c r="C298" s="13"/>
      <c r="D298" s="18" t="str">
        <f>IFERROR(IF(C298="No CAS","",INDEX('DEQ Pollutant List'!$B$7:$B$611,MATCH('3. Pollutant Emissions - EF'!C298,'DEQ Pollutant List'!$A$7:$A$611,0))),"")</f>
        <v/>
      </c>
      <c r="E298" s="22"/>
      <c r="F298" s="20"/>
      <c r="G298" s="22"/>
      <c r="H298" s="20"/>
      <c r="I298" s="33"/>
      <c r="J298" s="11"/>
      <c r="K298" s="6"/>
      <c r="L298" s="19"/>
      <c r="M298" s="7"/>
      <c r="N298" s="5"/>
      <c r="O298" s="129" t="str">
        <f>IFERROR(IF(OR($C298="",$C298="No CAS"),INDEX('DEQ Pollutant List'!$D$7:$D$611,MATCH($D298,'DEQ Pollutant List'!$B$7:$B$611,0)),INDEX('DEQ Pollutant List'!$D$7:$D$611,MATCH($C298,'DEQ Pollutant List'!$A$7:$A$611,0))),"")</f>
        <v/>
      </c>
    </row>
    <row r="299" spans="1:15" ht="15" x14ac:dyDescent="0.25">
      <c r="A299" s="5"/>
      <c r="B299" s="7"/>
      <c r="C299" s="13"/>
      <c r="D299" s="18" t="str">
        <f>IFERROR(IF(C299="No CAS","",INDEX('DEQ Pollutant List'!$B$7:$B$611,MATCH('3. Pollutant Emissions - EF'!C299,'DEQ Pollutant List'!$A$7:$A$611,0))),"")</f>
        <v/>
      </c>
      <c r="E299" s="22"/>
      <c r="F299" s="20"/>
      <c r="G299" s="22"/>
      <c r="H299" s="20"/>
      <c r="I299" s="33"/>
      <c r="J299" s="11"/>
      <c r="K299" s="6"/>
      <c r="L299" s="19"/>
      <c r="M299" s="7"/>
      <c r="N299" s="5"/>
      <c r="O299" s="129" t="str">
        <f>IFERROR(IF(OR($C299="",$C299="No CAS"),INDEX('DEQ Pollutant List'!$D$7:$D$611,MATCH($D299,'DEQ Pollutant List'!$B$7:$B$611,0)),INDEX('DEQ Pollutant List'!$D$7:$D$611,MATCH($C299,'DEQ Pollutant List'!$A$7:$A$611,0))),"")</f>
        <v/>
      </c>
    </row>
    <row r="300" spans="1:15" ht="15" x14ac:dyDescent="0.25">
      <c r="A300" s="5"/>
      <c r="B300" s="7"/>
      <c r="C300" s="13"/>
      <c r="D300" s="18" t="str">
        <f>IFERROR(IF(C300="No CAS","",INDEX('DEQ Pollutant List'!$B$7:$B$611,MATCH('3. Pollutant Emissions - EF'!C300,'DEQ Pollutant List'!$A$7:$A$611,0))),"")</f>
        <v/>
      </c>
      <c r="E300" s="22"/>
      <c r="F300" s="20"/>
      <c r="G300" s="22"/>
      <c r="H300" s="20"/>
      <c r="I300" s="33"/>
      <c r="J300" s="11"/>
      <c r="K300" s="6"/>
      <c r="L300" s="19"/>
      <c r="M300" s="7"/>
      <c r="N300" s="5"/>
      <c r="O300" s="129" t="str">
        <f>IFERROR(IF(OR($C300="",$C300="No CAS"),INDEX('DEQ Pollutant List'!$D$7:$D$611,MATCH($D300,'DEQ Pollutant List'!$B$7:$B$611,0)),INDEX('DEQ Pollutant List'!$D$7:$D$611,MATCH($C300,'DEQ Pollutant List'!$A$7:$A$611,0))),"")</f>
        <v/>
      </c>
    </row>
    <row r="301" spans="1:15" ht="15" x14ac:dyDescent="0.25">
      <c r="A301" s="5"/>
      <c r="B301" s="7"/>
      <c r="C301" s="13"/>
      <c r="D301" s="18" t="str">
        <f>IFERROR(IF(C301="No CAS","",INDEX('DEQ Pollutant List'!$B$7:$B$611,MATCH('3. Pollutant Emissions - EF'!C301,'DEQ Pollutant List'!$A$7:$A$611,0))),"")</f>
        <v/>
      </c>
      <c r="E301" s="22"/>
      <c r="F301" s="20"/>
      <c r="G301" s="22"/>
      <c r="H301" s="20"/>
      <c r="I301" s="33"/>
      <c r="J301" s="11"/>
      <c r="K301" s="6"/>
      <c r="L301" s="19"/>
      <c r="M301" s="7"/>
      <c r="N301" s="5"/>
      <c r="O301" s="129" t="str">
        <f>IFERROR(IF(OR($C301="",$C301="No CAS"),INDEX('DEQ Pollutant List'!$D$7:$D$611,MATCH($D301,'DEQ Pollutant List'!$B$7:$B$611,0)),INDEX('DEQ Pollutant List'!$D$7:$D$611,MATCH($C301,'DEQ Pollutant List'!$A$7:$A$611,0))),"")</f>
        <v/>
      </c>
    </row>
    <row r="302" spans="1:15" ht="15" x14ac:dyDescent="0.25">
      <c r="A302" s="5"/>
      <c r="B302" s="7"/>
      <c r="C302" s="13"/>
      <c r="D302" s="18" t="str">
        <f>IFERROR(IF(C302="No CAS","",INDEX('DEQ Pollutant List'!$B$7:$B$611,MATCH('3. Pollutant Emissions - EF'!C302,'DEQ Pollutant List'!$A$7:$A$611,0))),"")</f>
        <v/>
      </c>
      <c r="E302" s="22"/>
      <c r="F302" s="20"/>
      <c r="G302" s="22"/>
      <c r="H302" s="20"/>
      <c r="I302" s="33"/>
      <c r="J302" s="11"/>
      <c r="K302" s="6"/>
      <c r="L302" s="19"/>
      <c r="M302" s="7"/>
      <c r="N302" s="5"/>
      <c r="O302" s="129" t="str">
        <f>IFERROR(IF(OR($C302="",$C302="No CAS"),INDEX('DEQ Pollutant List'!$D$7:$D$611,MATCH($D302,'DEQ Pollutant List'!$B$7:$B$611,0)),INDEX('DEQ Pollutant List'!$D$7:$D$611,MATCH($C302,'DEQ Pollutant List'!$A$7:$A$611,0))),"")</f>
        <v/>
      </c>
    </row>
    <row r="303" spans="1:15" ht="15" x14ac:dyDescent="0.25">
      <c r="A303" s="5"/>
      <c r="B303" s="7"/>
      <c r="C303" s="13"/>
      <c r="D303" s="18" t="str">
        <f>IFERROR(IF(C303="No CAS","",INDEX('DEQ Pollutant List'!$B$7:$B$611,MATCH('3. Pollutant Emissions - EF'!C303,'DEQ Pollutant List'!$A$7:$A$611,0))),"")</f>
        <v/>
      </c>
      <c r="E303" s="22"/>
      <c r="F303" s="20"/>
      <c r="G303" s="22"/>
      <c r="H303" s="20"/>
      <c r="I303" s="33"/>
      <c r="J303" s="11"/>
      <c r="K303" s="6"/>
      <c r="L303" s="19"/>
      <c r="M303" s="7"/>
      <c r="N303" s="5"/>
      <c r="O303" s="129" t="str">
        <f>IFERROR(IF(OR($C303="",$C303="No CAS"),INDEX('DEQ Pollutant List'!$D$7:$D$611,MATCH($D303,'DEQ Pollutant List'!$B$7:$B$611,0)),INDEX('DEQ Pollutant List'!$D$7:$D$611,MATCH($C303,'DEQ Pollutant List'!$A$7:$A$611,0))),"")</f>
        <v/>
      </c>
    </row>
    <row r="304" spans="1:15" ht="15" x14ac:dyDescent="0.25">
      <c r="A304" s="5"/>
      <c r="B304" s="7"/>
      <c r="C304" s="13"/>
      <c r="D304" s="18" t="str">
        <f>IFERROR(IF(C304="No CAS","",INDEX('DEQ Pollutant List'!$B$7:$B$611,MATCH('3. Pollutant Emissions - EF'!C304,'DEQ Pollutant List'!$A$7:$A$611,0))),"")</f>
        <v/>
      </c>
      <c r="E304" s="22"/>
      <c r="F304" s="20"/>
      <c r="G304" s="22"/>
      <c r="H304" s="20"/>
      <c r="I304" s="33"/>
      <c r="J304" s="11"/>
      <c r="K304" s="6"/>
      <c r="L304" s="19"/>
      <c r="M304" s="7"/>
      <c r="N304" s="5"/>
      <c r="O304" s="129" t="str">
        <f>IFERROR(IF(OR($C304="",$C304="No CAS"),INDEX('DEQ Pollutant List'!$D$7:$D$611,MATCH($D304,'DEQ Pollutant List'!$B$7:$B$611,0)),INDEX('DEQ Pollutant List'!$D$7:$D$611,MATCH($C304,'DEQ Pollutant List'!$A$7:$A$611,0))),"")</f>
        <v/>
      </c>
    </row>
    <row r="305" spans="1:15" ht="15" x14ac:dyDescent="0.25">
      <c r="A305" s="5"/>
      <c r="B305" s="7"/>
      <c r="C305" s="13"/>
      <c r="D305" s="18" t="str">
        <f>IFERROR(IF(C305="No CAS","",INDEX('DEQ Pollutant List'!$B$7:$B$611,MATCH('3. Pollutant Emissions - EF'!C305,'DEQ Pollutant List'!$A$7:$A$611,0))),"")</f>
        <v/>
      </c>
      <c r="E305" s="22"/>
      <c r="F305" s="20"/>
      <c r="G305" s="22"/>
      <c r="H305" s="20"/>
      <c r="I305" s="33"/>
      <c r="J305" s="11"/>
      <c r="K305" s="6"/>
      <c r="L305" s="19"/>
      <c r="M305" s="7"/>
      <c r="N305" s="5"/>
      <c r="O305" s="129" t="str">
        <f>IFERROR(IF(OR($C305="",$C305="No CAS"),INDEX('DEQ Pollutant List'!$D$7:$D$611,MATCH($D305,'DEQ Pollutant List'!$B$7:$B$611,0)),INDEX('DEQ Pollutant List'!$D$7:$D$611,MATCH($C305,'DEQ Pollutant List'!$A$7:$A$611,0))),"")</f>
        <v/>
      </c>
    </row>
    <row r="306" spans="1:15" ht="15" x14ac:dyDescent="0.25">
      <c r="A306" s="5"/>
      <c r="B306" s="7"/>
      <c r="C306" s="13"/>
      <c r="D306" s="18" t="str">
        <f>IFERROR(IF(C306="No CAS","",INDEX('DEQ Pollutant List'!$B$7:$B$611,MATCH('3. Pollutant Emissions - EF'!C306,'DEQ Pollutant List'!$A$7:$A$611,0))),"")</f>
        <v/>
      </c>
      <c r="E306" s="22"/>
      <c r="F306" s="20"/>
      <c r="G306" s="22"/>
      <c r="H306" s="20"/>
      <c r="I306" s="33"/>
      <c r="J306" s="11"/>
      <c r="K306" s="6"/>
      <c r="L306" s="19"/>
      <c r="M306" s="7"/>
      <c r="N306" s="5"/>
      <c r="O306" s="129" t="str">
        <f>IFERROR(IF(OR($C306="",$C306="No CAS"),INDEX('DEQ Pollutant List'!$D$7:$D$611,MATCH($D306,'DEQ Pollutant List'!$B$7:$B$611,0)),INDEX('DEQ Pollutant List'!$D$7:$D$611,MATCH($C306,'DEQ Pollutant List'!$A$7:$A$611,0))),"")</f>
        <v/>
      </c>
    </row>
    <row r="307" spans="1:15" ht="15" x14ac:dyDescent="0.25">
      <c r="A307" s="5"/>
      <c r="B307" s="7"/>
      <c r="C307" s="13"/>
      <c r="D307" s="18" t="str">
        <f>IFERROR(IF(C307="No CAS","",INDEX('DEQ Pollutant List'!$B$7:$B$611,MATCH('3. Pollutant Emissions - EF'!C307,'DEQ Pollutant List'!$A$7:$A$611,0))),"")</f>
        <v/>
      </c>
      <c r="E307" s="22"/>
      <c r="F307" s="20"/>
      <c r="G307" s="22"/>
      <c r="H307" s="20"/>
      <c r="I307" s="33"/>
      <c r="J307" s="11"/>
      <c r="K307" s="6"/>
      <c r="L307" s="19"/>
      <c r="M307" s="7"/>
      <c r="N307" s="5"/>
      <c r="O307" s="129" t="str">
        <f>IFERROR(IF(OR($C307="",$C307="No CAS"),INDEX('DEQ Pollutant List'!$D$7:$D$611,MATCH($D307,'DEQ Pollutant List'!$B$7:$B$611,0)),INDEX('DEQ Pollutant List'!$D$7:$D$611,MATCH($C307,'DEQ Pollutant List'!$A$7:$A$611,0))),"")</f>
        <v/>
      </c>
    </row>
    <row r="308" spans="1:15" ht="15" x14ac:dyDescent="0.25">
      <c r="A308" s="5"/>
      <c r="B308" s="7"/>
      <c r="C308" s="13"/>
      <c r="D308" s="18" t="str">
        <f>IFERROR(IF(C308="No CAS","",INDEX('DEQ Pollutant List'!$B$7:$B$611,MATCH('3. Pollutant Emissions - EF'!C308,'DEQ Pollutant List'!$A$7:$A$611,0))),"")</f>
        <v/>
      </c>
      <c r="E308" s="22"/>
      <c r="F308" s="20"/>
      <c r="G308" s="22"/>
      <c r="H308" s="20"/>
      <c r="I308" s="33"/>
      <c r="J308" s="11"/>
      <c r="K308" s="6"/>
      <c r="L308" s="19"/>
      <c r="M308" s="7"/>
      <c r="N308" s="5"/>
      <c r="O308" s="129" t="str">
        <f>IFERROR(IF(OR($C308="",$C308="No CAS"),INDEX('DEQ Pollutant List'!$D$7:$D$611,MATCH($D308,'DEQ Pollutant List'!$B$7:$B$611,0)),INDEX('DEQ Pollutant List'!$D$7:$D$611,MATCH($C308,'DEQ Pollutant List'!$A$7:$A$611,0))),"")</f>
        <v/>
      </c>
    </row>
    <row r="309" spans="1:15" ht="15" x14ac:dyDescent="0.25">
      <c r="A309" s="5"/>
      <c r="B309" s="7"/>
      <c r="C309" s="13"/>
      <c r="D309" s="18" t="str">
        <f>IFERROR(IF(C309="No CAS","",INDEX('DEQ Pollutant List'!$B$7:$B$611,MATCH('3. Pollutant Emissions - EF'!C309,'DEQ Pollutant List'!$A$7:$A$611,0))),"")</f>
        <v/>
      </c>
      <c r="E309" s="22"/>
      <c r="F309" s="20"/>
      <c r="G309" s="22"/>
      <c r="H309" s="20"/>
      <c r="I309" s="33"/>
      <c r="J309" s="11"/>
      <c r="K309" s="6"/>
      <c r="L309" s="19"/>
      <c r="M309" s="7"/>
      <c r="N309" s="5"/>
      <c r="O309" s="129" t="str">
        <f>IFERROR(IF(OR($C309="",$C309="No CAS"),INDEX('DEQ Pollutant List'!$D$7:$D$611,MATCH($D309,'DEQ Pollutant List'!$B$7:$B$611,0)),INDEX('DEQ Pollutant List'!$D$7:$D$611,MATCH($C309,'DEQ Pollutant List'!$A$7:$A$611,0))),"")</f>
        <v/>
      </c>
    </row>
    <row r="310" spans="1:15" ht="15" x14ac:dyDescent="0.25">
      <c r="A310" s="5"/>
      <c r="B310" s="7"/>
      <c r="C310" s="13"/>
      <c r="D310" s="18" t="str">
        <f>IFERROR(IF(C310="No CAS","",INDEX('DEQ Pollutant List'!$B$7:$B$611,MATCH('3. Pollutant Emissions - EF'!C310,'DEQ Pollutant List'!$A$7:$A$611,0))),"")</f>
        <v/>
      </c>
      <c r="E310" s="22"/>
      <c r="F310" s="20"/>
      <c r="G310" s="22"/>
      <c r="H310" s="20"/>
      <c r="I310" s="33"/>
      <c r="J310" s="11"/>
      <c r="K310" s="6"/>
      <c r="L310" s="19"/>
      <c r="M310" s="7"/>
      <c r="N310" s="5"/>
      <c r="O310" s="129" t="str">
        <f>IFERROR(IF(OR($C310="",$C310="No CAS"),INDEX('DEQ Pollutant List'!$D$7:$D$611,MATCH($D310,'DEQ Pollutant List'!$B$7:$B$611,0)),INDEX('DEQ Pollutant List'!$D$7:$D$611,MATCH($C310,'DEQ Pollutant List'!$A$7:$A$611,0))),"")</f>
        <v/>
      </c>
    </row>
    <row r="311" spans="1:15" ht="15" x14ac:dyDescent="0.25">
      <c r="A311" s="5"/>
      <c r="B311" s="7"/>
      <c r="C311" s="13"/>
      <c r="D311" s="18" t="str">
        <f>IFERROR(IF(C311="No CAS","",INDEX('DEQ Pollutant List'!$B$7:$B$611,MATCH('3. Pollutant Emissions - EF'!C311,'DEQ Pollutant List'!$A$7:$A$611,0))),"")</f>
        <v/>
      </c>
      <c r="E311" s="22"/>
      <c r="F311" s="20"/>
      <c r="G311" s="22"/>
      <c r="H311" s="20"/>
      <c r="I311" s="33"/>
      <c r="J311" s="11"/>
      <c r="K311" s="6"/>
      <c r="L311" s="19"/>
      <c r="M311" s="7"/>
      <c r="N311" s="5"/>
      <c r="O311" s="129" t="str">
        <f>IFERROR(IF(OR($C311="",$C311="No CAS"),INDEX('DEQ Pollutant List'!$D$7:$D$611,MATCH($D311,'DEQ Pollutant List'!$B$7:$B$611,0)),INDEX('DEQ Pollutant List'!$D$7:$D$611,MATCH($C311,'DEQ Pollutant List'!$A$7:$A$611,0))),"")</f>
        <v/>
      </c>
    </row>
    <row r="312" spans="1:15" ht="15" x14ac:dyDescent="0.25">
      <c r="A312" s="5"/>
      <c r="B312" s="7"/>
      <c r="C312" s="13"/>
      <c r="D312" s="18" t="str">
        <f>IFERROR(IF(C312="No CAS","",INDEX('DEQ Pollutant List'!$B$7:$B$611,MATCH('3. Pollutant Emissions - EF'!C312,'DEQ Pollutant List'!$A$7:$A$611,0))),"")</f>
        <v/>
      </c>
      <c r="E312" s="22"/>
      <c r="F312" s="20"/>
      <c r="G312" s="22"/>
      <c r="H312" s="20"/>
      <c r="I312" s="33"/>
      <c r="J312" s="11"/>
      <c r="K312" s="6"/>
      <c r="L312" s="19"/>
      <c r="M312" s="7"/>
      <c r="N312" s="5"/>
      <c r="O312" s="129" t="str">
        <f>IFERROR(IF(OR($C312="",$C312="No CAS"),INDEX('DEQ Pollutant List'!$D$7:$D$611,MATCH($D312,'DEQ Pollutant List'!$B$7:$B$611,0)),INDEX('DEQ Pollutant List'!$D$7:$D$611,MATCH($C312,'DEQ Pollutant List'!$A$7:$A$611,0))),"")</f>
        <v/>
      </c>
    </row>
    <row r="313" spans="1:15" ht="15" x14ac:dyDescent="0.25">
      <c r="A313" s="5"/>
      <c r="B313" s="7"/>
      <c r="C313" s="13"/>
      <c r="D313" s="18" t="str">
        <f>IFERROR(IF(C313="No CAS","",INDEX('DEQ Pollutant List'!$B$7:$B$611,MATCH('3. Pollutant Emissions - EF'!C313,'DEQ Pollutant List'!$A$7:$A$611,0))),"")</f>
        <v/>
      </c>
      <c r="E313" s="22"/>
      <c r="F313" s="20"/>
      <c r="G313" s="22"/>
      <c r="H313" s="20"/>
      <c r="I313" s="33"/>
      <c r="J313" s="11"/>
      <c r="K313" s="6"/>
      <c r="L313" s="19"/>
      <c r="M313" s="7"/>
      <c r="N313" s="5"/>
      <c r="O313" s="129" t="str">
        <f>IFERROR(IF(OR($C313="",$C313="No CAS"),INDEX('DEQ Pollutant List'!$D$7:$D$611,MATCH($D313,'DEQ Pollutant List'!$B$7:$B$611,0)),INDEX('DEQ Pollutant List'!$D$7:$D$611,MATCH($C313,'DEQ Pollutant List'!$A$7:$A$611,0))),"")</f>
        <v/>
      </c>
    </row>
    <row r="314" spans="1:15" ht="15" x14ac:dyDescent="0.25">
      <c r="A314" s="5"/>
      <c r="B314" s="7"/>
      <c r="C314" s="13"/>
      <c r="D314" s="18" t="str">
        <f>IFERROR(IF(C314="No CAS","",INDEX('DEQ Pollutant List'!$B$7:$B$611,MATCH('3. Pollutant Emissions - EF'!C314,'DEQ Pollutant List'!$A$7:$A$611,0))),"")</f>
        <v/>
      </c>
      <c r="E314" s="22"/>
      <c r="F314" s="20"/>
      <c r="G314" s="22"/>
      <c r="H314" s="20"/>
      <c r="I314" s="33"/>
      <c r="J314" s="11"/>
      <c r="K314" s="6"/>
      <c r="L314" s="19"/>
      <c r="M314" s="7"/>
      <c r="N314" s="5"/>
      <c r="O314" s="129" t="str">
        <f>IFERROR(IF(OR($C314="",$C314="No CAS"),INDEX('DEQ Pollutant List'!$D$7:$D$611,MATCH($D314,'DEQ Pollutant List'!$B$7:$B$611,0)),INDEX('DEQ Pollutant List'!$D$7:$D$611,MATCH($C314,'DEQ Pollutant List'!$A$7:$A$611,0))),"")</f>
        <v/>
      </c>
    </row>
    <row r="315" spans="1:15" ht="15" x14ac:dyDescent="0.25">
      <c r="A315" s="5"/>
      <c r="B315" s="7"/>
      <c r="C315" s="13"/>
      <c r="D315" s="18" t="str">
        <f>IFERROR(IF(C315="No CAS","",INDEX('DEQ Pollutant List'!$B$7:$B$611,MATCH('3. Pollutant Emissions - EF'!C315,'DEQ Pollutant List'!$A$7:$A$611,0))),"")</f>
        <v/>
      </c>
      <c r="E315" s="22"/>
      <c r="F315" s="20"/>
      <c r="G315" s="22"/>
      <c r="H315" s="20"/>
      <c r="I315" s="33"/>
      <c r="J315" s="11"/>
      <c r="K315" s="6"/>
      <c r="L315" s="19"/>
      <c r="M315" s="7"/>
      <c r="N315" s="5"/>
      <c r="O315" s="129" t="str">
        <f>IFERROR(IF(OR($C315="",$C315="No CAS"),INDEX('DEQ Pollutant List'!$D$7:$D$611,MATCH($D315,'DEQ Pollutant List'!$B$7:$B$611,0)),INDEX('DEQ Pollutant List'!$D$7:$D$611,MATCH($C315,'DEQ Pollutant List'!$A$7:$A$611,0))),"")</f>
        <v/>
      </c>
    </row>
    <row r="316" spans="1:15" ht="15" x14ac:dyDescent="0.25">
      <c r="A316" s="5"/>
      <c r="B316" s="7"/>
      <c r="C316" s="13"/>
      <c r="D316" s="18" t="str">
        <f>IFERROR(IF(C316="No CAS","",INDEX('DEQ Pollutant List'!$B$7:$B$611,MATCH('3. Pollutant Emissions - EF'!C316,'DEQ Pollutant List'!$A$7:$A$611,0))),"")</f>
        <v/>
      </c>
      <c r="E316" s="22"/>
      <c r="F316" s="20"/>
      <c r="G316" s="22"/>
      <c r="H316" s="20"/>
      <c r="I316" s="33"/>
      <c r="J316" s="11"/>
      <c r="K316" s="6"/>
      <c r="L316" s="19"/>
      <c r="M316" s="7"/>
      <c r="N316" s="5"/>
      <c r="O316" s="129" t="str">
        <f>IFERROR(IF(OR($C316="",$C316="No CAS"),INDEX('DEQ Pollutant List'!$D$7:$D$611,MATCH($D316,'DEQ Pollutant List'!$B$7:$B$611,0)),INDEX('DEQ Pollutant List'!$D$7:$D$611,MATCH($C316,'DEQ Pollutant List'!$A$7:$A$611,0))),"")</f>
        <v/>
      </c>
    </row>
    <row r="317" spans="1:15" ht="15" x14ac:dyDescent="0.25">
      <c r="A317" s="5"/>
      <c r="B317" s="7"/>
      <c r="C317" s="13"/>
      <c r="D317" s="18" t="str">
        <f>IFERROR(IF(C317="No CAS","",INDEX('DEQ Pollutant List'!$B$7:$B$611,MATCH('3. Pollutant Emissions - EF'!C317,'DEQ Pollutant List'!$A$7:$A$611,0))),"")</f>
        <v/>
      </c>
      <c r="E317" s="22"/>
      <c r="F317" s="20"/>
      <c r="G317" s="22"/>
      <c r="H317" s="20"/>
      <c r="I317" s="33"/>
      <c r="J317" s="11"/>
      <c r="K317" s="6"/>
      <c r="L317" s="19"/>
      <c r="M317" s="7"/>
      <c r="N317" s="5"/>
      <c r="O317" s="129" t="str">
        <f>IFERROR(IF(OR($C317="",$C317="No CAS"),INDEX('DEQ Pollutant List'!$D$7:$D$611,MATCH($D317,'DEQ Pollutant List'!$B$7:$B$611,0)),INDEX('DEQ Pollutant List'!$D$7:$D$611,MATCH($C317,'DEQ Pollutant List'!$A$7:$A$611,0))),"")</f>
        <v/>
      </c>
    </row>
    <row r="318" spans="1:15" ht="15" x14ac:dyDescent="0.25">
      <c r="A318" s="5"/>
      <c r="B318" s="7"/>
      <c r="C318" s="13"/>
      <c r="D318" s="18" t="str">
        <f>IFERROR(IF(C318="No CAS","",INDEX('DEQ Pollutant List'!$B$7:$B$611,MATCH('3. Pollutant Emissions - EF'!C318,'DEQ Pollutant List'!$A$7:$A$611,0))),"")</f>
        <v/>
      </c>
      <c r="E318" s="22"/>
      <c r="F318" s="20"/>
      <c r="G318" s="22"/>
      <c r="H318" s="20"/>
      <c r="I318" s="33"/>
      <c r="J318" s="11"/>
      <c r="K318" s="6"/>
      <c r="L318" s="19"/>
      <c r="M318" s="7"/>
      <c r="N318" s="5"/>
      <c r="O318" s="129" t="str">
        <f>IFERROR(IF(OR($C318="",$C318="No CAS"),INDEX('DEQ Pollutant List'!$D$7:$D$611,MATCH($D318,'DEQ Pollutant List'!$B$7:$B$611,0)),INDEX('DEQ Pollutant List'!$D$7:$D$611,MATCH($C318,'DEQ Pollutant List'!$A$7:$A$611,0))),"")</f>
        <v/>
      </c>
    </row>
    <row r="319" spans="1:15" ht="15" x14ac:dyDescent="0.25">
      <c r="A319" s="5"/>
      <c r="B319" s="7"/>
      <c r="C319" s="13"/>
      <c r="D319" s="18" t="str">
        <f>IFERROR(IF(C319="No CAS","",INDEX('DEQ Pollutant List'!$B$7:$B$611,MATCH('3. Pollutant Emissions - EF'!C319,'DEQ Pollutant List'!$A$7:$A$611,0))),"")</f>
        <v/>
      </c>
      <c r="E319" s="22"/>
      <c r="F319" s="20"/>
      <c r="G319" s="22"/>
      <c r="H319" s="20"/>
      <c r="I319" s="33"/>
      <c r="J319" s="11"/>
      <c r="K319" s="6"/>
      <c r="L319" s="19"/>
      <c r="M319" s="7"/>
      <c r="N319" s="5"/>
      <c r="O319" s="129" t="str">
        <f>IFERROR(IF(OR($C319="",$C319="No CAS"),INDEX('DEQ Pollutant List'!$D$7:$D$611,MATCH($D319,'DEQ Pollutant List'!$B$7:$B$611,0)),INDEX('DEQ Pollutant List'!$D$7:$D$611,MATCH($C319,'DEQ Pollutant List'!$A$7:$A$611,0))),"")</f>
        <v/>
      </c>
    </row>
    <row r="320" spans="1:15" ht="15" x14ac:dyDescent="0.25">
      <c r="A320" s="5"/>
      <c r="B320" s="7"/>
      <c r="C320" s="13"/>
      <c r="D320" s="18" t="str">
        <f>IFERROR(IF(C320="No CAS","",INDEX('DEQ Pollutant List'!$B$7:$B$611,MATCH('3. Pollutant Emissions - EF'!C320,'DEQ Pollutant List'!$A$7:$A$611,0))),"")</f>
        <v/>
      </c>
      <c r="E320" s="22"/>
      <c r="F320" s="20"/>
      <c r="G320" s="22"/>
      <c r="H320" s="20"/>
      <c r="I320" s="33"/>
      <c r="J320" s="11"/>
      <c r="K320" s="6"/>
      <c r="L320" s="19"/>
      <c r="M320" s="7"/>
      <c r="N320" s="5"/>
      <c r="O320" s="129" t="str">
        <f>IFERROR(IF(OR($C320="",$C320="No CAS"),INDEX('DEQ Pollutant List'!$D$7:$D$611,MATCH($D320,'DEQ Pollutant List'!$B$7:$B$611,0)),INDEX('DEQ Pollutant List'!$D$7:$D$611,MATCH($C320,'DEQ Pollutant List'!$A$7:$A$611,0))),"")</f>
        <v/>
      </c>
    </row>
    <row r="321" spans="1:15" ht="15" x14ac:dyDescent="0.25">
      <c r="A321" s="5"/>
      <c r="B321" s="7"/>
      <c r="C321" s="13"/>
      <c r="D321" s="18" t="str">
        <f>IFERROR(IF(C321="No CAS","",INDEX('DEQ Pollutant List'!$B$7:$B$611,MATCH('3. Pollutant Emissions - EF'!C321,'DEQ Pollutant List'!$A$7:$A$611,0))),"")</f>
        <v/>
      </c>
      <c r="E321" s="22"/>
      <c r="F321" s="20"/>
      <c r="G321" s="22"/>
      <c r="H321" s="20"/>
      <c r="I321" s="33"/>
      <c r="J321" s="11"/>
      <c r="K321" s="6"/>
      <c r="L321" s="19"/>
      <c r="M321" s="7"/>
      <c r="N321" s="5"/>
      <c r="O321" s="129" t="str">
        <f>IFERROR(IF(OR($C321="",$C321="No CAS"),INDEX('DEQ Pollutant List'!$D$7:$D$611,MATCH($D321,'DEQ Pollutant List'!$B$7:$B$611,0)),INDEX('DEQ Pollutant List'!$D$7:$D$611,MATCH($C321,'DEQ Pollutant List'!$A$7:$A$611,0))),"")</f>
        <v/>
      </c>
    </row>
    <row r="322" spans="1:15" ht="15" x14ac:dyDescent="0.25">
      <c r="A322" s="5"/>
      <c r="B322" s="7"/>
      <c r="C322" s="13"/>
      <c r="D322" s="18" t="str">
        <f>IFERROR(IF(C322="No CAS","",INDEX('DEQ Pollutant List'!$B$7:$B$611,MATCH('3. Pollutant Emissions - EF'!C322,'DEQ Pollutant List'!$A$7:$A$611,0))),"")</f>
        <v/>
      </c>
      <c r="E322" s="22"/>
      <c r="F322" s="20"/>
      <c r="G322" s="22"/>
      <c r="H322" s="20"/>
      <c r="I322" s="33"/>
      <c r="J322" s="11"/>
      <c r="K322" s="6"/>
      <c r="L322" s="19"/>
      <c r="M322" s="7"/>
      <c r="N322" s="5"/>
      <c r="O322" s="129" t="str">
        <f>IFERROR(IF(OR($C322="",$C322="No CAS"),INDEX('DEQ Pollutant List'!$D$7:$D$611,MATCH($D322,'DEQ Pollutant List'!$B$7:$B$611,0)),INDEX('DEQ Pollutant List'!$D$7:$D$611,MATCH($C322,'DEQ Pollutant List'!$A$7:$A$611,0))),"")</f>
        <v/>
      </c>
    </row>
    <row r="323" spans="1:15" ht="15" x14ac:dyDescent="0.25">
      <c r="A323" s="5"/>
      <c r="B323" s="7"/>
      <c r="C323" s="13"/>
      <c r="D323" s="18" t="str">
        <f>IFERROR(IF(C323="No CAS","",INDEX('DEQ Pollutant List'!$B$7:$B$611,MATCH('3. Pollutant Emissions - EF'!C323,'DEQ Pollutant List'!$A$7:$A$611,0))),"")</f>
        <v/>
      </c>
      <c r="E323" s="22"/>
      <c r="F323" s="20"/>
      <c r="G323" s="22"/>
      <c r="H323" s="20"/>
      <c r="I323" s="33"/>
      <c r="J323" s="11"/>
      <c r="K323" s="6"/>
      <c r="L323" s="19"/>
      <c r="M323" s="7"/>
      <c r="N323" s="5"/>
      <c r="O323" s="129" t="str">
        <f>IFERROR(IF(OR($C323="",$C323="No CAS"),INDEX('DEQ Pollutant List'!$D$7:$D$611,MATCH($D323,'DEQ Pollutant List'!$B$7:$B$611,0)),INDEX('DEQ Pollutant List'!$D$7:$D$611,MATCH($C323,'DEQ Pollutant List'!$A$7:$A$611,0))),"")</f>
        <v/>
      </c>
    </row>
    <row r="324" spans="1:15" ht="15" x14ac:dyDescent="0.25">
      <c r="A324" s="5"/>
      <c r="B324" s="7"/>
      <c r="C324" s="13"/>
      <c r="D324" s="18" t="str">
        <f>IFERROR(IF(C324="No CAS","",INDEX('DEQ Pollutant List'!$B$7:$B$611,MATCH('3. Pollutant Emissions - EF'!C324,'DEQ Pollutant List'!$A$7:$A$611,0))),"")</f>
        <v/>
      </c>
      <c r="E324" s="22"/>
      <c r="F324" s="20"/>
      <c r="G324" s="22"/>
      <c r="H324" s="20"/>
      <c r="I324" s="33"/>
      <c r="J324" s="11"/>
      <c r="K324" s="6"/>
      <c r="L324" s="19"/>
      <c r="M324" s="7"/>
      <c r="N324" s="5"/>
      <c r="O324" s="129" t="str">
        <f>IFERROR(IF(OR($C324="",$C324="No CAS"),INDEX('DEQ Pollutant List'!$D$7:$D$611,MATCH($D324,'DEQ Pollutant List'!$B$7:$B$611,0)),INDEX('DEQ Pollutant List'!$D$7:$D$611,MATCH($C324,'DEQ Pollutant List'!$A$7:$A$611,0))),"")</f>
        <v/>
      </c>
    </row>
    <row r="325" spans="1:15" ht="15" x14ac:dyDescent="0.25">
      <c r="A325" s="5"/>
      <c r="B325" s="7"/>
      <c r="C325" s="13"/>
      <c r="D325" s="18" t="str">
        <f>IFERROR(IF(C325="No CAS","",INDEX('DEQ Pollutant List'!$B$7:$B$611,MATCH('3. Pollutant Emissions - EF'!C325,'DEQ Pollutant List'!$A$7:$A$611,0))),"")</f>
        <v/>
      </c>
      <c r="E325" s="22"/>
      <c r="F325" s="20"/>
      <c r="G325" s="22"/>
      <c r="H325" s="20"/>
      <c r="I325" s="33"/>
      <c r="J325" s="11"/>
      <c r="K325" s="6"/>
      <c r="L325" s="19"/>
      <c r="M325" s="7"/>
      <c r="N325" s="5"/>
      <c r="O325" s="129" t="str">
        <f>IFERROR(IF(OR($C325="",$C325="No CAS"),INDEX('DEQ Pollutant List'!$D$7:$D$611,MATCH($D325,'DEQ Pollutant List'!$B$7:$B$611,0)),INDEX('DEQ Pollutant List'!$D$7:$D$611,MATCH($C325,'DEQ Pollutant List'!$A$7:$A$611,0))),"")</f>
        <v/>
      </c>
    </row>
    <row r="326" spans="1:15" ht="15" x14ac:dyDescent="0.25">
      <c r="A326" s="5"/>
      <c r="B326" s="7"/>
      <c r="C326" s="13"/>
      <c r="D326" s="18" t="str">
        <f>IFERROR(IF(C326="No CAS","",INDEX('DEQ Pollutant List'!$B$7:$B$611,MATCH('3. Pollutant Emissions - EF'!C326,'DEQ Pollutant List'!$A$7:$A$611,0))),"")</f>
        <v/>
      </c>
      <c r="E326" s="22"/>
      <c r="F326" s="20"/>
      <c r="G326" s="22"/>
      <c r="H326" s="20"/>
      <c r="I326" s="33"/>
      <c r="J326" s="11"/>
      <c r="K326" s="6"/>
      <c r="L326" s="19"/>
      <c r="M326" s="7"/>
      <c r="N326" s="5"/>
      <c r="O326" s="129" t="str">
        <f>IFERROR(IF(OR($C326="",$C326="No CAS"),INDEX('DEQ Pollutant List'!$D$7:$D$611,MATCH($D326,'DEQ Pollutant List'!$B$7:$B$611,0)),INDEX('DEQ Pollutant List'!$D$7:$D$611,MATCH($C326,'DEQ Pollutant List'!$A$7:$A$611,0))),"")</f>
        <v/>
      </c>
    </row>
    <row r="327" spans="1:15" ht="15" x14ac:dyDescent="0.25">
      <c r="A327" s="5"/>
      <c r="B327" s="7"/>
      <c r="C327" s="13"/>
      <c r="D327" s="18" t="str">
        <f>IFERROR(IF(C327="No CAS","",INDEX('DEQ Pollutant List'!$B$7:$B$611,MATCH('3. Pollutant Emissions - EF'!C327,'DEQ Pollutant List'!$A$7:$A$611,0))),"")</f>
        <v/>
      </c>
      <c r="E327" s="22"/>
      <c r="F327" s="20"/>
      <c r="G327" s="22"/>
      <c r="H327" s="20"/>
      <c r="I327" s="33"/>
      <c r="J327" s="11"/>
      <c r="K327" s="6"/>
      <c r="L327" s="19"/>
      <c r="M327" s="7"/>
      <c r="N327" s="5"/>
      <c r="O327" s="129" t="str">
        <f>IFERROR(IF(OR($C327="",$C327="No CAS"),INDEX('DEQ Pollutant List'!$D$7:$D$611,MATCH($D327,'DEQ Pollutant List'!$B$7:$B$611,0)),INDEX('DEQ Pollutant List'!$D$7:$D$611,MATCH($C327,'DEQ Pollutant List'!$A$7:$A$611,0))),"")</f>
        <v/>
      </c>
    </row>
    <row r="328" spans="1:15" ht="15" x14ac:dyDescent="0.25">
      <c r="A328" s="5"/>
      <c r="B328" s="7"/>
      <c r="C328" s="13"/>
      <c r="D328" s="18" t="str">
        <f>IFERROR(IF(C328="No CAS","",INDEX('DEQ Pollutant List'!$B$7:$B$611,MATCH('3. Pollutant Emissions - EF'!C328,'DEQ Pollutant List'!$A$7:$A$611,0))),"")</f>
        <v/>
      </c>
      <c r="E328" s="22"/>
      <c r="F328" s="20"/>
      <c r="G328" s="22"/>
      <c r="H328" s="20"/>
      <c r="I328" s="33"/>
      <c r="J328" s="11"/>
      <c r="K328" s="6"/>
      <c r="L328" s="19"/>
      <c r="M328" s="7"/>
      <c r="N328" s="5"/>
      <c r="O328" s="129" t="str">
        <f>IFERROR(IF(OR($C328="",$C328="No CAS"),INDEX('DEQ Pollutant List'!$D$7:$D$611,MATCH($D328,'DEQ Pollutant List'!$B$7:$B$611,0)),INDEX('DEQ Pollutant List'!$D$7:$D$611,MATCH($C328,'DEQ Pollutant List'!$A$7:$A$611,0))),"")</f>
        <v/>
      </c>
    </row>
    <row r="329" spans="1:15" ht="15" x14ac:dyDescent="0.25">
      <c r="A329" s="5"/>
      <c r="B329" s="7"/>
      <c r="C329" s="13"/>
      <c r="D329" s="18" t="str">
        <f>IFERROR(IF(C329="No CAS","",INDEX('DEQ Pollutant List'!$B$7:$B$611,MATCH('3. Pollutant Emissions - EF'!C329,'DEQ Pollutant List'!$A$7:$A$611,0))),"")</f>
        <v/>
      </c>
      <c r="E329" s="22"/>
      <c r="F329" s="20"/>
      <c r="G329" s="22"/>
      <c r="H329" s="20"/>
      <c r="I329" s="33"/>
      <c r="J329" s="11"/>
      <c r="K329" s="6"/>
      <c r="L329" s="19"/>
      <c r="M329" s="7"/>
      <c r="N329" s="5"/>
      <c r="O329" s="129" t="str">
        <f>IFERROR(IF(OR($C329="",$C329="No CAS"),INDEX('DEQ Pollutant List'!$D$7:$D$611,MATCH($D329,'DEQ Pollutant List'!$B$7:$B$611,0)),INDEX('DEQ Pollutant List'!$D$7:$D$611,MATCH($C329,'DEQ Pollutant List'!$A$7:$A$611,0))),"")</f>
        <v/>
      </c>
    </row>
    <row r="330" spans="1:15" ht="15" x14ac:dyDescent="0.25">
      <c r="A330" s="5"/>
      <c r="B330" s="7"/>
      <c r="C330" s="13"/>
      <c r="D330" s="18" t="str">
        <f>IFERROR(IF(C330="No CAS","",INDEX('DEQ Pollutant List'!$B$7:$B$611,MATCH('3. Pollutant Emissions - EF'!C330,'DEQ Pollutant List'!$A$7:$A$611,0))),"")</f>
        <v/>
      </c>
      <c r="E330" s="22"/>
      <c r="F330" s="20"/>
      <c r="G330" s="22"/>
      <c r="H330" s="20"/>
      <c r="I330" s="33"/>
      <c r="J330" s="11"/>
      <c r="K330" s="6"/>
      <c r="L330" s="19"/>
      <c r="M330" s="7"/>
      <c r="N330" s="5"/>
      <c r="O330" s="129" t="str">
        <f>IFERROR(IF(OR($C330="",$C330="No CAS"),INDEX('DEQ Pollutant List'!$D$7:$D$611,MATCH($D330,'DEQ Pollutant List'!$B$7:$B$611,0)),INDEX('DEQ Pollutant List'!$D$7:$D$611,MATCH($C330,'DEQ Pollutant List'!$A$7:$A$611,0))),"")</f>
        <v/>
      </c>
    </row>
    <row r="331" spans="1:15" ht="15" x14ac:dyDescent="0.25">
      <c r="A331" s="5"/>
      <c r="B331" s="7"/>
      <c r="C331" s="13"/>
      <c r="D331" s="18" t="str">
        <f>IFERROR(IF(C331="No CAS","",INDEX('DEQ Pollutant List'!$B$7:$B$611,MATCH('3. Pollutant Emissions - EF'!C331,'DEQ Pollutant List'!$A$7:$A$611,0))),"")</f>
        <v/>
      </c>
      <c r="E331" s="22"/>
      <c r="F331" s="20"/>
      <c r="G331" s="22"/>
      <c r="H331" s="20"/>
      <c r="I331" s="33"/>
      <c r="J331" s="11"/>
      <c r="K331" s="6"/>
      <c r="L331" s="19"/>
      <c r="M331" s="7"/>
      <c r="N331" s="5"/>
      <c r="O331" s="129" t="str">
        <f>IFERROR(IF(OR($C331="",$C331="No CAS"),INDEX('DEQ Pollutant List'!$D$7:$D$611,MATCH($D331,'DEQ Pollutant List'!$B$7:$B$611,0)),INDEX('DEQ Pollutant List'!$D$7:$D$611,MATCH($C331,'DEQ Pollutant List'!$A$7:$A$611,0))),"")</f>
        <v/>
      </c>
    </row>
    <row r="332" spans="1:15" ht="15" x14ac:dyDescent="0.25">
      <c r="A332" s="5"/>
      <c r="B332" s="7"/>
      <c r="C332" s="13"/>
      <c r="D332" s="18" t="str">
        <f>IFERROR(IF(C332="No CAS","",INDEX('DEQ Pollutant List'!$B$7:$B$611,MATCH('3. Pollutant Emissions - EF'!C332,'DEQ Pollutant List'!$A$7:$A$611,0))),"")</f>
        <v/>
      </c>
      <c r="E332" s="22"/>
      <c r="F332" s="20"/>
      <c r="G332" s="22"/>
      <c r="H332" s="20"/>
      <c r="I332" s="33"/>
      <c r="J332" s="11"/>
      <c r="K332" s="6"/>
      <c r="L332" s="19"/>
      <c r="M332" s="7"/>
      <c r="N332" s="5"/>
      <c r="O332" s="129" t="str">
        <f>IFERROR(IF(OR($C332="",$C332="No CAS"),INDEX('DEQ Pollutant List'!$D$7:$D$611,MATCH($D332,'DEQ Pollutant List'!$B$7:$B$611,0)),INDEX('DEQ Pollutant List'!$D$7:$D$611,MATCH($C332,'DEQ Pollutant List'!$A$7:$A$611,0))),"")</f>
        <v/>
      </c>
    </row>
    <row r="333" spans="1:15" ht="15" x14ac:dyDescent="0.25">
      <c r="A333" s="5"/>
      <c r="B333" s="7"/>
      <c r="C333" s="13"/>
      <c r="D333" s="18" t="str">
        <f>IFERROR(IF(C333="No CAS","",INDEX('DEQ Pollutant List'!$B$7:$B$611,MATCH('3. Pollutant Emissions - EF'!C333,'DEQ Pollutant List'!$A$7:$A$611,0))),"")</f>
        <v/>
      </c>
      <c r="E333" s="22"/>
      <c r="F333" s="20"/>
      <c r="G333" s="22"/>
      <c r="H333" s="20"/>
      <c r="I333" s="33"/>
      <c r="J333" s="11"/>
      <c r="K333" s="6"/>
      <c r="L333" s="19"/>
      <c r="M333" s="7"/>
      <c r="N333" s="5"/>
      <c r="O333" s="129" t="str">
        <f>IFERROR(IF(OR($C333="",$C333="No CAS"),INDEX('DEQ Pollutant List'!$D$7:$D$611,MATCH($D333,'DEQ Pollutant List'!$B$7:$B$611,0)),INDEX('DEQ Pollutant List'!$D$7:$D$611,MATCH($C333,'DEQ Pollutant List'!$A$7:$A$611,0))),"")</f>
        <v/>
      </c>
    </row>
    <row r="334" spans="1:15" ht="15" x14ac:dyDescent="0.25">
      <c r="A334" s="5"/>
      <c r="B334" s="7"/>
      <c r="C334" s="13"/>
      <c r="D334" s="18" t="str">
        <f>IFERROR(IF(C334="No CAS","",INDEX('DEQ Pollutant List'!$B$7:$B$611,MATCH('3. Pollutant Emissions - EF'!C334,'DEQ Pollutant List'!$A$7:$A$611,0))),"")</f>
        <v/>
      </c>
      <c r="E334" s="22"/>
      <c r="F334" s="20"/>
      <c r="G334" s="22"/>
      <c r="H334" s="20"/>
      <c r="I334" s="33"/>
      <c r="J334" s="11"/>
      <c r="K334" s="6"/>
      <c r="L334" s="19"/>
      <c r="M334" s="7"/>
      <c r="N334" s="5"/>
      <c r="O334" s="129" t="str">
        <f>IFERROR(IF(OR($C334="",$C334="No CAS"),INDEX('DEQ Pollutant List'!$D$7:$D$611,MATCH($D334,'DEQ Pollutant List'!$B$7:$B$611,0)),INDEX('DEQ Pollutant List'!$D$7:$D$611,MATCH($C334,'DEQ Pollutant List'!$A$7:$A$611,0))),"")</f>
        <v/>
      </c>
    </row>
    <row r="335" spans="1:15" ht="15" x14ac:dyDescent="0.25">
      <c r="A335" s="5"/>
      <c r="B335" s="7"/>
      <c r="C335" s="13"/>
      <c r="D335" s="18" t="str">
        <f>IFERROR(IF(C335="No CAS","",INDEX('DEQ Pollutant List'!$B$7:$B$611,MATCH('3. Pollutant Emissions - EF'!C335,'DEQ Pollutant List'!$A$7:$A$611,0))),"")</f>
        <v/>
      </c>
      <c r="E335" s="22"/>
      <c r="F335" s="20"/>
      <c r="G335" s="22"/>
      <c r="H335" s="20"/>
      <c r="I335" s="33"/>
      <c r="J335" s="11"/>
      <c r="K335" s="6"/>
      <c r="L335" s="19"/>
      <c r="M335" s="7"/>
      <c r="N335" s="5"/>
      <c r="O335" s="129" t="str">
        <f>IFERROR(IF(OR($C335="",$C335="No CAS"),INDEX('DEQ Pollutant List'!$D$7:$D$611,MATCH($D335,'DEQ Pollutant List'!$B$7:$B$611,0)),INDEX('DEQ Pollutant List'!$D$7:$D$611,MATCH($C335,'DEQ Pollutant List'!$A$7:$A$611,0))),"")</f>
        <v/>
      </c>
    </row>
    <row r="336" spans="1:15" ht="15" x14ac:dyDescent="0.25">
      <c r="A336" s="5"/>
      <c r="B336" s="7"/>
      <c r="C336" s="13"/>
      <c r="D336" s="18" t="str">
        <f>IFERROR(IF(C336="No CAS","",INDEX('DEQ Pollutant List'!$B$7:$B$611,MATCH('3. Pollutant Emissions - EF'!C336,'DEQ Pollutant List'!$A$7:$A$611,0))),"")</f>
        <v/>
      </c>
      <c r="E336" s="22"/>
      <c r="F336" s="20"/>
      <c r="G336" s="22"/>
      <c r="H336" s="20"/>
      <c r="I336" s="33"/>
      <c r="J336" s="11"/>
      <c r="K336" s="6"/>
      <c r="L336" s="19"/>
      <c r="M336" s="7"/>
      <c r="N336" s="5"/>
      <c r="O336" s="129" t="str">
        <f>IFERROR(IF(OR($C336="",$C336="No CAS"),INDEX('DEQ Pollutant List'!$D$7:$D$611,MATCH($D336,'DEQ Pollutant List'!$B$7:$B$611,0)),INDEX('DEQ Pollutant List'!$D$7:$D$611,MATCH($C336,'DEQ Pollutant List'!$A$7:$A$611,0))),"")</f>
        <v/>
      </c>
    </row>
    <row r="337" spans="1:15" ht="15" x14ac:dyDescent="0.25">
      <c r="A337" s="5"/>
      <c r="B337" s="7"/>
      <c r="C337" s="13"/>
      <c r="D337" s="18" t="str">
        <f>IFERROR(IF(C337="No CAS","",INDEX('DEQ Pollutant List'!$B$7:$B$611,MATCH('3. Pollutant Emissions - EF'!C337,'DEQ Pollutant List'!$A$7:$A$611,0))),"")</f>
        <v/>
      </c>
      <c r="E337" s="22"/>
      <c r="F337" s="20"/>
      <c r="G337" s="22"/>
      <c r="H337" s="20"/>
      <c r="I337" s="33"/>
      <c r="J337" s="11"/>
      <c r="K337" s="6"/>
      <c r="L337" s="19"/>
      <c r="M337" s="7"/>
      <c r="N337" s="5"/>
      <c r="O337" s="129" t="str">
        <f>IFERROR(IF(OR($C337="",$C337="No CAS"),INDEX('DEQ Pollutant List'!$D$7:$D$611,MATCH($D337,'DEQ Pollutant List'!$B$7:$B$611,0)),INDEX('DEQ Pollutant List'!$D$7:$D$611,MATCH($C337,'DEQ Pollutant List'!$A$7:$A$611,0))),"")</f>
        <v/>
      </c>
    </row>
    <row r="338" spans="1:15" ht="15" x14ac:dyDescent="0.25">
      <c r="A338" s="5"/>
      <c r="B338" s="7"/>
      <c r="C338" s="13"/>
      <c r="D338" s="18" t="str">
        <f>IFERROR(IF(C338="No CAS","",INDEX('DEQ Pollutant List'!$B$7:$B$611,MATCH('3. Pollutant Emissions - EF'!C338,'DEQ Pollutant List'!$A$7:$A$611,0))),"")</f>
        <v/>
      </c>
      <c r="E338" s="22"/>
      <c r="F338" s="20"/>
      <c r="G338" s="22"/>
      <c r="H338" s="20"/>
      <c r="I338" s="33"/>
      <c r="J338" s="11"/>
      <c r="K338" s="6"/>
      <c r="L338" s="19"/>
      <c r="M338" s="7"/>
      <c r="N338" s="5"/>
      <c r="O338" s="129" t="str">
        <f>IFERROR(IF(OR($C338="",$C338="No CAS"),INDEX('DEQ Pollutant List'!$D$7:$D$611,MATCH($D338,'DEQ Pollutant List'!$B$7:$B$611,0)),INDEX('DEQ Pollutant List'!$D$7:$D$611,MATCH($C338,'DEQ Pollutant List'!$A$7:$A$611,0))),"")</f>
        <v/>
      </c>
    </row>
    <row r="339" spans="1:15" ht="15" x14ac:dyDescent="0.25">
      <c r="A339" s="5"/>
      <c r="B339" s="7"/>
      <c r="C339" s="13"/>
      <c r="D339" s="18" t="str">
        <f>IFERROR(IF(C339="No CAS","",INDEX('DEQ Pollutant List'!$B$7:$B$611,MATCH('3. Pollutant Emissions - EF'!C339,'DEQ Pollutant List'!$A$7:$A$611,0))),"")</f>
        <v/>
      </c>
      <c r="E339" s="22"/>
      <c r="F339" s="20"/>
      <c r="G339" s="22"/>
      <c r="H339" s="20"/>
      <c r="I339" s="33"/>
      <c r="J339" s="11"/>
      <c r="K339" s="6"/>
      <c r="L339" s="19"/>
      <c r="M339" s="7"/>
      <c r="N339" s="5"/>
      <c r="O339" s="129" t="str">
        <f>IFERROR(IF(OR($C339="",$C339="No CAS"),INDEX('DEQ Pollutant List'!$D$7:$D$611,MATCH($D339,'DEQ Pollutant List'!$B$7:$B$611,0)),INDEX('DEQ Pollutant List'!$D$7:$D$611,MATCH($C339,'DEQ Pollutant List'!$A$7:$A$611,0))),"")</f>
        <v/>
      </c>
    </row>
    <row r="340" spans="1:15" ht="15" x14ac:dyDescent="0.25">
      <c r="A340" s="5"/>
      <c r="B340" s="7"/>
      <c r="C340" s="13"/>
      <c r="D340" s="18" t="str">
        <f>IFERROR(IF(C340="No CAS","",INDEX('DEQ Pollutant List'!$B$7:$B$611,MATCH('3. Pollutant Emissions - EF'!C340,'DEQ Pollutant List'!$A$7:$A$611,0))),"")</f>
        <v/>
      </c>
      <c r="E340" s="22"/>
      <c r="F340" s="20"/>
      <c r="G340" s="22"/>
      <c r="H340" s="20"/>
      <c r="I340" s="33"/>
      <c r="J340" s="11"/>
      <c r="K340" s="6"/>
      <c r="L340" s="19"/>
      <c r="M340" s="7"/>
      <c r="N340" s="5"/>
      <c r="O340" s="129" t="str">
        <f>IFERROR(IF(OR($C340="",$C340="No CAS"),INDEX('DEQ Pollutant List'!$D$7:$D$611,MATCH($D340,'DEQ Pollutant List'!$B$7:$B$611,0)),INDEX('DEQ Pollutant List'!$D$7:$D$611,MATCH($C340,'DEQ Pollutant List'!$A$7:$A$611,0))),"")</f>
        <v/>
      </c>
    </row>
    <row r="341" spans="1:15" ht="15" x14ac:dyDescent="0.25">
      <c r="A341" s="5"/>
      <c r="B341" s="7"/>
      <c r="C341" s="13"/>
      <c r="D341" s="18" t="str">
        <f>IFERROR(IF(C341="No CAS","",INDEX('DEQ Pollutant List'!$B$7:$B$611,MATCH('3. Pollutant Emissions - EF'!C341,'DEQ Pollutant List'!$A$7:$A$611,0))),"")</f>
        <v/>
      </c>
      <c r="E341" s="22"/>
      <c r="F341" s="20"/>
      <c r="G341" s="22"/>
      <c r="H341" s="20"/>
      <c r="I341" s="33"/>
      <c r="J341" s="11"/>
      <c r="K341" s="6"/>
      <c r="L341" s="19"/>
      <c r="M341" s="7"/>
      <c r="N341" s="5"/>
      <c r="O341" s="129" t="str">
        <f>IFERROR(IF(OR($C341="",$C341="No CAS"),INDEX('DEQ Pollutant List'!$D$7:$D$611,MATCH($D341,'DEQ Pollutant List'!$B$7:$B$611,0)),INDEX('DEQ Pollutant List'!$D$7:$D$611,MATCH($C341,'DEQ Pollutant List'!$A$7:$A$611,0))),"")</f>
        <v/>
      </c>
    </row>
    <row r="342" spans="1:15" ht="15" x14ac:dyDescent="0.25">
      <c r="A342" s="5"/>
      <c r="B342" s="7"/>
      <c r="C342" s="13"/>
      <c r="D342" s="18" t="str">
        <f>IFERROR(IF(C342="No CAS","",INDEX('DEQ Pollutant List'!$B$7:$B$611,MATCH('3. Pollutant Emissions - EF'!C342,'DEQ Pollutant List'!$A$7:$A$611,0))),"")</f>
        <v/>
      </c>
      <c r="E342" s="22"/>
      <c r="F342" s="20"/>
      <c r="G342" s="22"/>
      <c r="H342" s="20"/>
      <c r="I342" s="33"/>
      <c r="J342" s="11"/>
      <c r="K342" s="6"/>
      <c r="L342" s="19"/>
      <c r="M342" s="7"/>
      <c r="N342" s="5"/>
      <c r="O342" s="129" t="str">
        <f>IFERROR(IF(OR($C342="",$C342="No CAS"),INDEX('DEQ Pollutant List'!$D$7:$D$611,MATCH($D342,'DEQ Pollutant List'!$B$7:$B$611,0)),INDEX('DEQ Pollutant List'!$D$7:$D$611,MATCH($C342,'DEQ Pollutant List'!$A$7:$A$611,0))),"")</f>
        <v/>
      </c>
    </row>
    <row r="343" spans="1:15" ht="15" x14ac:dyDescent="0.25">
      <c r="A343" s="5"/>
      <c r="B343" s="7"/>
      <c r="C343" s="13"/>
      <c r="D343" s="18" t="str">
        <f>IFERROR(IF(C343="No CAS","",INDEX('DEQ Pollutant List'!$B$7:$B$611,MATCH('3. Pollutant Emissions - EF'!C343,'DEQ Pollutant List'!$A$7:$A$611,0))),"")</f>
        <v/>
      </c>
      <c r="E343" s="22"/>
      <c r="F343" s="20"/>
      <c r="G343" s="22"/>
      <c r="H343" s="20"/>
      <c r="I343" s="33"/>
      <c r="J343" s="11"/>
      <c r="K343" s="6"/>
      <c r="L343" s="19"/>
      <c r="M343" s="7"/>
      <c r="N343" s="5"/>
      <c r="O343" s="129" t="str">
        <f>IFERROR(IF(OR($C343="",$C343="No CAS"),INDEX('DEQ Pollutant List'!$D$7:$D$611,MATCH($D343,'DEQ Pollutant List'!$B$7:$B$611,0)),INDEX('DEQ Pollutant List'!$D$7:$D$611,MATCH($C343,'DEQ Pollutant List'!$A$7:$A$611,0))),"")</f>
        <v/>
      </c>
    </row>
    <row r="344" spans="1:15" ht="15" x14ac:dyDescent="0.25">
      <c r="A344" s="5"/>
      <c r="B344" s="7"/>
      <c r="C344" s="13"/>
      <c r="D344" s="18" t="str">
        <f>IFERROR(IF(C344="No CAS","",INDEX('DEQ Pollutant List'!$B$7:$B$611,MATCH('3. Pollutant Emissions - EF'!C344,'DEQ Pollutant List'!$A$7:$A$611,0))),"")</f>
        <v/>
      </c>
      <c r="E344" s="22"/>
      <c r="F344" s="20"/>
      <c r="G344" s="22"/>
      <c r="H344" s="20"/>
      <c r="I344" s="33"/>
      <c r="J344" s="11"/>
      <c r="K344" s="6"/>
      <c r="L344" s="19"/>
      <c r="M344" s="7"/>
      <c r="N344" s="5"/>
      <c r="O344" s="129" t="str">
        <f>IFERROR(IF(OR($C344="",$C344="No CAS"),INDEX('DEQ Pollutant List'!$D$7:$D$611,MATCH($D344,'DEQ Pollutant List'!$B$7:$B$611,0)),INDEX('DEQ Pollutant List'!$D$7:$D$611,MATCH($C344,'DEQ Pollutant List'!$A$7:$A$611,0))),"")</f>
        <v/>
      </c>
    </row>
    <row r="345" spans="1:15" ht="15" x14ac:dyDescent="0.25">
      <c r="A345" s="5"/>
      <c r="B345" s="7"/>
      <c r="C345" s="13"/>
      <c r="D345" s="18" t="str">
        <f>IFERROR(IF(C345="No CAS","",INDEX('DEQ Pollutant List'!$B$7:$B$611,MATCH('3. Pollutant Emissions - EF'!C345,'DEQ Pollutant List'!$A$7:$A$611,0))),"")</f>
        <v/>
      </c>
      <c r="E345" s="22"/>
      <c r="F345" s="20"/>
      <c r="G345" s="22"/>
      <c r="H345" s="20"/>
      <c r="I345" s="33"/>
      <c r="J345" s="11"/>
      <c r="K345" s="6"/>
      <c r="L345" s="19"/>
      <c r="M345" s="7"/>
      <c r="N345" s="5"/>
      <c r="O345" s="129" t="str">
        <f>IFERROR(IF(OR($C345="",$C345="No CAS"),INDEX('DEQ Pollutant List'!$D$7:$D$611,MATCH($D345,'DEQ Pollutant List'!$B$7:$B$611,0)),INDEX('DEQ Pollutant List'!$D$7:$D$611,MATCH($C345,'DEQ Pollutant List'!$A$7:$A$611,0))),"")</f>
        <v/>
      </c>
    </row>
    <row r="346" spans="1:15" ht="15" x14ac:dyDescent="0.25">
      <c r="A346" s="5"/>
      <c r="B346" s="7"/>
      <c r="C346" s="13"/>
      <c r="D346" s="18" t="str">
        <f>IFERROR(IF(C346="No CAS","",INDEX('DEQ Pollutant List'!$B$7:$B$611,MATCH('3. Pollutant Emissions - EF'!C346,'DEQ Pollutant List'!$A$7:$A$611,0))),"")</f>
        <v/>
      </c>
      <c r="E346" s="22"/>
      <c r="F346" s="20"/>
      <c r="G346" s="22"/>
      <c r="H346" s="20"/>
      <c r="I346" s="33"/>
      <c r="J346" s="11"/>
      <c r="K346" s="6"/>
      <c r="L346" s="19"/>
      <c r="M346" s="7"/>
      <c r="N346" s="5"/>
      <c r="O346" s="129" t="str">
        <f>IFERROR(IF(OR($C346="",$C346="No CAS"),INDEX('DEQ Pollutant List'!$D$7:$D$611,MATCH($D346,'DEQ Pollutant List'!$B$7:$B$611,0)),INDEX('DEQ Pollutant List'!$D$7:$D$611,MATCH($C346,'DEQ Pollutant List'!$A$7:$A$611,0))),"")</f>
        <v/>
      </c>
    </row>
    <row r="347" spans="1:15" ht="15" x14ac:dyDescent="0.25">
      <c r="A347" s="5"/>
      <c r="B347" s="7"/>
      <c r="C347" s="13"/>
      <c r="D347" s="18" t="str">
        <f>IFERROR(IF(C347="No CAS","",INDEX('DEQ Pollutant List'!$B$7:$B$611,MATCH('3. Pollutant Emissions - EF'!C347,'DEQ Pollutant List'!$A$7:$A$611,0))),"")</f>
        <v/>
      </c>
      <c r="E347" s="22"/>
      <c r="F347" s="20"/>
      <c r="G347" s="22"/>
      <c r="H347" s="20"/>
      <c r="I347" s="33"/>
      <c r="J347" s="11"/>
      <c r="K347" s="6"/>
      <c r="L347" s="19"/>
      <c r="M347" s="7"/>
      <c r="N347" s="5"/>
      <c r="O347" s="129" t="str">
        <f>IFERROR(IF(OR($C347="",$C347="No CAS"),INDEX('DEQ Pollutant List'!$D$7:$D$611,MATCH($D347,'DEQ Pollutant List'!$B$7:$B$611,0)),INDEX('DEQ Pollutant List'!$D$7:$D$611,MATCH($C347,'DEQ Pollutant List'!$A$7:$A$611,0))),"")</f>
        <v/>
      </c>
    </row>
    <row r="348" spans="1:15" ht="15" x14ac:dyDescent="0.25">
      <c r="A348" s="5"/>
      <c r="B348" s="7"/>
      <c r="C348" s="13"/>
      <c r="D348" s="18" t="str">
        <f>IFERROR(IF(C348="No CAS","",INDEX('DEQ Pollutant List'!$B$7:$B$611,MATCH('3. Pollutant Emissions - EF'!C348,'DEQ Pollutant List'!$A$7:$A$611,0))),"")</f>
        <v/>
      </c>
      <c r="E348" s="22"/>
      <c r="F348" s="20"/>
      <c r="G348" s="22"/>
      <c r="H348" s="20"/>
      <c r="I348" s="33"/>
      <c r="J348" s="11"/>
      <c r="K348" s="6"/>
      <c r="L348" s="19"/>
      <c r="M348" s="7"/>
      <c r="N348" s="5"/>
      <c r="O348" s="129" t="str">
        <f>IFERROR(IF(OR($C348="",$C348="No CAS"),INDEX('DEQ Pollutant List'!$D$7:$D$611,MATCH($D348,'DEQ Pollutant List'!$B$7:$B$611,0)),INDEX('DEQ Pollutant List'!$D$7:$D$611,MATCH($C348,'DEQ Pollutant List'!$A$7:$A$611,0))),"")</f>
        <v/>
      </c>
    </row>
    <row r="349" spans="1:15" ht="15" x14ac:dyDescent="0.25">
      <c r="A349" s="5"/>
      <c r="B349" s="7"/>
      <c r="C349" s="13"/>
      <c r="D349" s="18" t="str">
        <f>IFERROR(IF(C349="No CAS","",INDEX('DEQ Pollutant List'!$B$7:$B$611,MATCH('3. Pollutant Emissions - EF'!C349,'DEQ Pollutant List'!$A$7:$A$611,0))),"")</f>
        <v/>
      </c>
      <c r="E349" s="22"/>
      <c r="F349" s="20"/>
      <c r="G349" s="22"/>
      <c r="H349" s="20"/>
      <c r="I349" s="33"/>
      <c r="J349" s="11"/>
      <c r="K349" s="6"/>
      <c r="L349" s="19"/>
      <c r="M349" s="7"/>
      <c r="N349" s="5"/>
      <c r="O349" s="129" t="str">
        <f>IFERROR(IF(OR($C349="",$C349="No CAS"),INDEX('DEQ Pollutant List'!$D$7:$D$611,MATCH($D349,'DEQ Pollutant List'!$B$7:$B$611,0)),INDEX('DEQ Pollutant List'!$D$7:$D$611,MATCH($C349,'DEQ Pollutant List'!$A$7:$A$611,0))),"")</f>
        <v/>
      </c>
    </row>
    <row r="350" spans="1:15" ht="15" x14ac:dyDescent="0.25">
      <c r="A350" s="5"/>
      <c r="B350" s="7"/>
      <c r="C350" s="13"/>
      <c r="D350" s="18" t="str">
        <f>IFERROR(IF(C350="No CAS","",INDEX('DEQ Pollutant List'!$B$7:$B$611,MATCH('3. Pollutant Emissions - EF'!C350,'DEQ Pollutant List'!$A$7:$A$611,0))),"")</f>
        <v/>
      </c>
      <c r="E350" s="22"/>
      <c r="F350" s="20"/>
      <c r="G350" s="22"/>
      <c r="H350" s="20"/>
      <c r="I350" s="33"/>
      <c r="J350" s="11"/>
      <c r="K350" s="6"/>
      <c r="L350" s="19"/>
      <c r="M350" s="7"/>
      <c r="N350" s="5"/>
      <c r="O350" s="129" t="str">
        <f>IFERROR(IF(OR($C350="",$C350="No CAS"),INDEX('DEQ Pollutant List'!$D$7:$D$611,MATCH($D350,'DEQ Pollutant List'!$B$7:$B$611,0)),INDEX('DEQ Pollutant List'!$D$7:$D$611,MATCH($C350,'DEQ Pollutant List'!$A$7:$A$611,0))),"")</f>
        <v/>
      </c>
    </row>
    <row r="351" spans="1:15" ht="15" x14ac:dyDescent="0.25">
      <c r="A351" s="5"/>
      <c r="B351" s="7"/>
      <c r="C351" s="13"/>
      <c r="D351" s="18" t="str">
        <f>IFERROR(IF(C351="No CAS","",INDEX('DEQ Pollutant List'!$B$7:$B$611,MATCH('3. Pollutant Emissions - EF'!C351,'DEQ Pollutant List'!$A$7:$A$611,0))),"")</f>
        <v/>
      </c>
      <c r="E351" s="22"/>
      <c r="F351" s="20"/>
      <c r="G351" s="22"/>
      <c r="H351" s="20"/>
      <c r="I351" s="33"/>
      <c r="J351" s="11"/>
      <c r="K351" s="6"/>
      <c r="L351" s="19"/>
      <c r="M351" s="7"/>
      <c r="N351" s="5"/>
      <c r="O351" s="129" t="str">
        <f>IFERROR(IF(OR($C351="",$C351="No CAS"),INDEX('DEQ Pollutant List'!$D$7:$D$611,MATCH($D351,'DEQ Pollutant List'!$B$7:$B$611,0)),INDEX('DEQ Pollutant List'!$D$7:$D$611,MATCH($C351,'DEQ Pollutant List'!$A$7:$A$611,0))),"")</f>
        <v/>
      </c>
    </row>
    <row r="352" spans="1:15" ht="15" x14ac:dyDescent="0.25">
      <c r="A352" s="5"/>
      <c r="B352" s="7"/>
      <c r="C352" s="13"/>
      <c r="D352" s="18" t="str">
        <f>IFERROR(IF(C352="No CAS","",INDEX('DEQ Pollutant List'!$B$7:$B$611,MATCH('3. Pollutant Emissions - EF'!C352,'DEQ Pollutant List'!$A$7:$A$611,0))),"")</f>
        <v/>
      </c>
      <c r="E352" s="22"/>
      <c r="F352" s="20"/>
      <c r="G352" s="22"/>
      <c r="H352" s="20"/>
      <c r="I352" s="33"/>
      <c r="J352" s="11"/>
      <c r="K352" s="6"/>
      <c r="L352" s="19"/>
      <c r="M352" s="7"/>
      <c r="N352" s="5"/>
      <c r="O352" s="129" t="str">
        <f>IFERROR(IF(OR($C352="",$C352="No CAS"),INDEX('DEQ Pollutant List'!$D$7:$D$611,MATCH($D352,'DEQ Pollutant List'!$B$7:$B$611,0)),INDEX('DEQ Pollutant List'!$D$7:$D$611,MATCH($C352,'DEQ Pollutant List'!$A$7:$A$611,0))),"")</f>
        <v/>
      </c>
    </row>
    <row r="353" spans="1:15" ht="15" x14ac:dyDescent="0.25">
      <c r="A353" s="5"/>
      <c r="B353" s="7"/>
      <c r="C353" s="13"/>
      <c r="D353" s="18" t="str">
        <f>IFERROR(IF(C353="No CAS","",INDEX('DEQ Pollutant List'!$B$7:$B$611,MATCH('3. Pollutant Emissions - EF'!C353,'DEQ Pollutant List'!$A$7:$A$611,0))),"")</f>
        <v/>
      </c>
      <c r="E353" s="22"/>
      <c r="F353" s="20"/>
      <c r="G353" s="22"/>
      <c r="H353" s="20"/>
      <c r="I353" s="33"/>
      <c r="J353" s="11"/>
      <c r="K353" s="6"/>
      <c r="L353" s="19"/>
      <c r="M353" s="7"/>
      <c r="N353" s="5"/>
      <c r="O353" s="129" t="str">
        <f>IFERROR(IF(OR($C353="",$C353="No CAS"),INDEX('DEQ Pollutant List'!$D$7:$D$611,MATCH($D353,'DEQ Pollutant List'!$B$7:$B$611,0)),INDEX('DEQ Pollutant List'!$D$7:$D$611,MATCH($C353,'DEQ Pollutant List'!$A$7:$A$611,0))),"")</f>
        <v/>
      </c>
    </row>
    <row r="354" spans="1:15" ht="15" x14ac:dyDescent="0.25">
      <c r="A354" s="5"/>
      <c r="B354" s="7"/>
      <c r="C354" s="13"/>
      <c r="D354" s="18" t="str">
        <f>IFERROR(IF(C354="No CAS","",INDEX('DEQ Pollutant List'!$B$7:$B$611,MATCH('3. Pollutant Emissions - EF'!C354,'DEQ Pollutant List'!$A$7:$A$611,0))),"")</f>
        <v/>
      </c>
      <c r="E354" s="22"/>
      <c r="F354" s="20"/>
      <c r="G354" s="22"/>
      <c r="H354" s="20"/>
      <c r="I354" s="33"/>
      <c r="J354" s="11"/>
      <c r="K354" s="6"/>
      <c r="L354" s="19"/>
      <c r="M354" s="7"/>
      <c r="N354" s="5"/>
      <c r="O354" s="129" t="str">
        <f>IFERROR(IF(OR($C354="",$C354="No CAS"),INDEX('DEQ Pollutant List'!$D$7:$D$611,MATCH($D354,'DEQ Pollutant List'!$B$7:$B$611,0)),INDEX('DEQ Pollutant List'!$D$7:$D$611,MATCH($C354,'DEQ Pollutant List'!$A$7:$A$611,0))),"")</f>
        <v/>
      </c>
    </row>
    <row r="355" spans="1:15" ht="15" x14ac:dyDescent="0.25">
      <c r="A355" s="5"/>
      <c r="B355" s="7"/>
      <c r="C355" s="13"/>
      <c r="D355" s="18" t="str">
        <f>IFERROR(IF(C355="No CAS","",INDEX('DEQ Pollutant List'!$B$7:$B$611,MATCH('3. Pollutant Emissions - EF'!C355,'DEQ Pollutant List'!$A$7:$A$611,0))),"")</f>
        <v/>
      </c>
      <c r="E355" s="22"/>
      <c r="F355" s="20"/>
      <c r="G355" s="22"/>
      <c r="H355" s="20"/>
      <c r="I355" s="33"/>
      <c r="J355" s="11"/>
      <c r="K355" s="6"/>
      <c r="L355" s="19"/>
      <c r="M355" s="7"/>
      <c r="N355" s="5"/>
      <c r="O355" s="129" t="str">
        <f>IFERROR(IF(OR($C355="",$C355="No CAS"),INDEX('DEQ Pollutant List'!$D$7:$D$611,MATCH($D355,'DEQ Pollutant List'!$B$7:$B$611,0)),INDEX('DEQ Pollutant List'!$D$7:$D$611,MATCH($C355,'DEQ Pollutant List'!$A$7:$A$611,0))),"")</f>
        <v/>
      </c>
    </row>
    <row r="356" spans="1:15" ht="15" x14ac:dyDescent="0.25">
      <c r="A356" s="5"/>
      <c r="B356" s="7"/>
      <c r="C356" s="13"/>
      <c r="D356" s="18" t="str">
        <f>IFERROR(IF(C356="No CAS","",INDEX('DEQ Pollutant List'!$B$7:$B$611,MATCH('3. Pollutant Emissions - EF'!C356,'DEQ Pollutant List'!$A$7:$A$611,0))),"")</f>
        <v/>
      </c>
      <c r="E356" s="22"/>
      <c r="F356" s="20"/>
      <c r="G356" s="22"/>
      <c r="H356" s="20"/>
      <c r="I356" s="33"/>
      <c r="J356" s="11"/>
      <c r="K356" s="6"/>
      <c r="L356" s="19"/>
      <c r="M356" s="7"/>
      <c r="N356" s="5"/>
      <c r="O356" s="129" t="str">
        <f>IFERROR(IF(OR($C356="",$C356="No CAS"),INDEX('DEQ Pollutant List'!$D$7:$D$611,MATCH($D356,'DEQ Pollutant List'!$B$7:$B$611,0)),INDEX('DEQ Pollutant List'!$D$7:$D$611,MATCH($C356,'DEQ Pollutant List'!$A$7:$A$611,0))),"")</f>
        <v/>
      </c>
    </row>
    <row r="357" spans="1:15" ht="15" x14ac:dyDescent="0.25">
      <c r="A357" s="5"/>
      <c r="B357" s="7"/>
      <c r="C357" s="13"/>
      <c r="D357" s="18" t="str">
        <f>IFERROR(IF(C357="No CAS","",INDEX('DEQ Pollutant List'!$B$7:$B$611,MATCH('3. Pollutant Emissions - EF'!C357,'DEQ Pollutant List'!$A$7:$A$611,0))),"")</f>
        <v/>
      </c>
      <c r="E357" s="22"/>
      <c r="F357" s="20"/>
      <c r="G357" s="22"/>
      <c r="H357" s="20"/>
      <c r="I357" s="33"/>
      <c r="J357" s="11"/>
      <c r="K357" s="6"/>
      <c r="L357" s="19"/>
      <c r="M357" s="7"/>
      <c r="N357" s="5"/>
      <c r="O357" s="129" t="str">
        <f>IFERROR(IF(OR($C357="",$C357="No CAS"),INDEX('DEQ Pollutant List'!$D$7:$D$611,MATCH($D357,'DEQ Pollutant List'!$B$7:$B$611,0)),INDEX('DEQ Pollutant List'!$D$7:$D$611,MATCH($C357,'DEQ Pollutant List'!$A$7:$A$611,0))),"")</f>
        <v/>
      </c>
    </row>
    <row r="358" spans="1:15" ht="15" x14ac:dyDescent="0.25">
      <c r="A358" s="5"/>
      <c r="B358" s="7"/>
      <c r="C358" s="13"/>
      <c r="D358" s="18" t="str">
        <f>IFERROR(IF(C358="No CAS","",INDEX('DEQ Pollutant List'!$B$7:$B$611,MATCH('3. Pollutant Emissions - EF'!C358,'DEQ Pollutant List'!$A$7:$A$611,0))),"")</f>
        <v/>
      </c>
      <c r="E358" s="22"/>
      <c r="F358" s="20"/>
      <c r="G358" s="22"/>
      <c r="H358" s="20"/>
      <c r="I358" s="33"/>
      <c r="J358" s="11"/>
      <c r="K358" s="6"/>
      <c r="L358" s="19"/>
      <c r="M358" s="7"/>
      <c r="N358" s="5"/>
      <c r="O358" s="129" t="str">
        <f>IFERROR(IF(OR($C358="",$C358="No CAS"),INDEX('DEQ Pollutant List'!$D$7:$D$611,MATCH($D358,'DEQ Pollutant List'!$B$7:$B$611,0)),INDEX('DEQ Pollutant List'!$D$7:$D$611,MATCH($C358,'DEQ Pollutant List'!$A$7:$A$611,0))),"")</f>
        <v/>
      </c>
    </row>
    <row r="359" spans="1:15" ht="15" x14ac:dyDescent="0.25">
      <c r="A359" s="5"/>
      <c r="B359" s="7"/>
      <c r="C359" s="13"/>
      <c r="D359" s="18" t="str">
        <f>IFERROR(IF(C359="No CAS","",INDEX('DEQ Pollutant List'!$B$7:$B$611,MATCH('3. Pollutant Emissions - EF'!C359,'DEQ Pollutant List'!$A$7:$A$611,0))),"")</f>
        <v/>
      </c>
      <c r="E359" s="22"/>
      <c r="F359" s="20"/>
      <c r="G359" s="22"/>
      <c r="H359" s="20"/>
      <c r="I359" s="33"/>
      <c r="J359" s="11"/>
      <c r="K359" s="6"/>
      <c r="L359" s="19"/>
      <c r="M359" s="7"/>
      <c r="N359" s="5"/>
      <c r="O359" s="129" t="str">
        <f>IFERROR(IF(OR($C359="",$C359="No CAS"),INDEX('DEQ Pollutant List'!$D$7:$D$611,MATCH($D359,'DEQ Pollutant List'!$B$7:$B$611,0)),INDEX('DEQ Pollutant List'!$D$7:$D$611,MATCH($C359,'DEQ Pollutant List'!$A$7:$A$611,0))),"")</f>
        <v/>
      </c>
    </row>
    <row r="360" spans="1:15" ht="15" x14ac:dyDescent="0.25">
      <c r="A360" s="5"/>
      <c r="B360" s="7"/>
      <c r="C360" s="13"/>
      <c r="D360" s="18" t="str">
        <f>IFERROR(IF(C360="No CAS","",INDEX('DEQ Pollutant List'!$B$7:$B$611,MATCH('3. Pollutant Emissions - EF'!C360,'DEQ Pollutant List'!$A$7:$A$611,0))),"")</f>
        <v/>
      </c>
      <c r="E360" s="22"/>
      <c r="F360" s="20"/>
      <c r="G360" s="22"/>
      <c r="H360" s="20"/>
      <c r="I360" s="33"/>
      <c r="J360" s="11"/>
      <c r="K360" s="6"/>
      <c r="L360" s="19"/>
      <c r="M360" s="7"/>
      <c r="N360" s="5"/>
      <c r="O360" s="129" t="str">
        <f>IFERROR(IF(OR($C360="",$C360="No CAS"),INDEX('DEQ Pollutant List'!$D$7:$D$611,MATCH($D360,'DEQ Pollutant List'!$B$7:$B$611,0)),INDEX('DEQ Pollutant List'!$D$7:$D$611,MATCH($C360,'DEQ Pollutant List'!$A$7:$A$611,0))),"")</f>
        <v/>
      </c>
    </row>
    <row r="361" spans="1:15" ht="15" x14ac:dyDescent="0.25">
      <c r="A361" s="5"/>
      <c r="B361" s="7"/>
      <c r="C361" s="13"/>
      <c r="D361" s="18" t="str">
        <f>IFERROR(IF(C361="No CAS","",INDEX('DEQ Pollutant List'!$B$7:$B$611,MATCH('3. Pollutant Emissions - EF'!C361,'DEQ Pollutant List'!$A$7:$A$611,0))),"")</f>
        <v/>
      </c>
      <c r="E361" s="22"/>
      <c r="F361" s="20"/>
      <c r="G361" s="22"/>
      <c r="H361" s="20"/>
      <c r="I361" s="33"/>
      <c r="J361" s="11"/>
      <c r="K361" s="6"/>
      <c r="L361" s="19"/>
      <c r="M361" s="7"/>
      <c r="N361" s="5"/>
      <c r="O361" s="129" t="str">
        <f>IFERROR(IF(OR($C361="",$C361="No CAS"),INDEX('DEQ Pollutant List'!$D$7:$D$611,MATCH($D361,'DEQ Pollutant List'!$B$7:$B$611,0)),INDEX('DEQ Pollutant List'!$D$7:$D$611,MATCH($C361,'DEQ Pollutant List'!$A$7:$A$611,0))),"")</f>
        <v/>
      </c>
    </row>
    <row r="362" spans="1:15" ht="15" x14ac:dyDescent="0.25">
      <c r="A362" s="5"/>
      <c r="B362" s="7"/>
      <c r="C362" s="13"/>
      <c r="D362" s="18" t="str">
        <f>IFERROR(IF(C362="No CAS","",INDEX('DEQ Pollutant List'!$B$7:$B$611,MATCH('3. Pollutant Emissions - EF'!C362,'DEQ Pollutant List'!$A$7:$A$611,0))),"")</f>
        <v/>
      </c>
      <c r="E362" s="22"/>
      <c r="F362" s="20"/>
      <c r="G362" s="22"/>
      <c r="H362" s="20"/>
      <c r="I362" s="33"/>
      <c r="J362" s="11"/>
      <c r="K362" s="6"/>
      <c r="L362" s="19"/>
      <c r="M362" s="7"/>
      <c r="N362" s="5"/>
      <c r="O362" s="129" t="str">
        <f>IFERROR(IF(OR($C362="",$C362="No CAS"),INDEX('DEQ Pollutant List'!$D$7:$D$611,MATCH($D362,'DEQ Pollutant List'!$B$7:$B$611,0)),INDEX('DEQ Pollutant List'!$D$7:$D$611,MATCH($C362,'DEQ Pollutant List'!$A$7:$A$611,0))),"")</f>
        <v/>
      </c>
    </row>
    <row r="363" spans="1:15" ht="15" x14ac:dyDescent="0.25">
      <c r="A363" s="5"/>
      <c r="B363" s="7"/>
      <c r="C363" s="13"/>
      <c r="D363" s="18" t="str">
        <f>IFERROR(IF(C363="No CAS","",INDEX('DEQ Pollutant List'!$B$7:$B$611,MATCH('3. Pollutant Emissions - EF'!C363,'DEQ Pollutant List'!$A$7:$A$611,0))),"")</f>
        <v/>
      </c>
      <c r="E363" s="22"/>
      <c r="F363" s="20"/>
      <c r="G363" s="22"/>
      <c r="H363" s="20"/>
      <c r="I363" s="33"/>
      <c r="J363" s="11"/>
      <c r="K363" s="6"/>
      <c r="L363" s="19"/>
      <c r="M363" s="7"/>
      <c r="N363" s="5"/>
      <c r="O363" s="129" t="str">
        <f>IFERROR(IF(OR($C363="",$C363="No CAS"),INDEX('DEQ Pollutant List'!$D$7:$D$611,MATCH($D363,'DEQ Pollutant List'!$B$7:$B$611,0)),INDEX('DEQ Pollutant List'!$D$7:$D$611,MATCH($C363,'DEQ Pollutant List'!$A$7:$A$611,0))),"")</f>
        <v/>
      </c>
    </row>
    <row r="364" spans="1:15" ht="15" x14ac:dyDescent="0.25">
      <c r="A364" s="5"/>
      <c r="B364" s="7"/>
      <c r="C364" s="13"/>
      <c r="D364" s="18" t="str">
        <f>IFERROR(IF(C364="No CAS","",INDEX('DEQ Pollutant List'!$B$7:$B$611,MATCH('3. Pollutant Emissions - EF'!C364,'DEQ Pollutant List'!$A$7:$A$611,0))),"")</f>
        <v/>
      </c>
      <c r="E364" s="22"/>
      <c r="F364" s="20"/>
      <c r="G364" s="22"/>
      <c r="H364" s="20"/>
      <c r="I364" s="33"/>
      <c r="J364" s="11"/>
      <c r="K364" s="6"/>
      <c r="L364" s="19"/>
      <c r="M364" s="7"/>
      <c r="N364" s="5"/>
      <c r="O364" s="129" t="str">
        <f>IFERROR(IF(OR($C364="",$C364="No CAS"),INDEX('DEQ Pollutant List'!$D$7:$D$611,MATCH($D364,'DEQ Pollutant List'!$B$7:$B$611,0)),INDEX('DEQ Pollutant List'!$D$7:$D$611,MATCH($C364,'DEQ Pollutant List'!$A$7:$A$611,0))),"")</f>
        <v/>
      </c>
    </row>
    <row r="365" spans="1:15" ht="15" x14ac:dyDescent="0.25">
      <c r="A365" s="5"/>
      <c r="B365" s="7"/>
      <c r="C365" s="13"/>
      <c r="D365" s="18" t="str">
        <f>IFERROR(IF(C365="No CAS","",INDEX('DEQ Pollutant List'!$B$7:$B$611,MATCH('3. Pollutant Emissions - EF'!C365,'DEQ Pollutant List'!$A$7:$A$611,0))),"")</f>
        <v/>
      </c>
      <c r="E365" s="22"/>
      <c r="F365" s="20"/>
      <c r="G365" s="22"/>
      <c r="H365" s="20"/>
      <c r="I365" s="33"/>
      <c r="J365" s="11"/>
      <c r="K365" s="6"/>
      <c r="L365" s="19"/>
      <c r="M365" s="7"/>
      <c r="N365" s="5"/>
      <c r="O365" s="129" t="str">
        <f>IFERROR(IF(OR($C365="",$C365="No CAS"),INDEX('DEQ Pollutant List'!$D$7:$D$611,MATCH($D365,'DEQ Pollutant List'!$B$7:$B$611,0)),INDEX('DEQ Pollutant List'!$D$7:$D$611,MATCH($C365,'DEQ Pollutant List'!$A$7:$A$611,0))),"")</f>
        <v/>
      </c>
    </row>
    <row r="366" spans="1:15" ht="15" x14ac:dyDescent="0.25">
      <c r="A366" s="5"/>
      <c r="B366" s="7"/>
      <c r="C366" s="13"/>
      <c r="D366" s="18" t="str">
        <f>IFERROR(IF(C366="No CAS","",INDEX('DEQ Pollutant List'!$B$7:$B$611,MATCH('3. Pollutant Emissions - EF'!C366,'DEQ Pollutant List'!$A$7:$A$611,0))),"")</f>
        <v/>
      </c>
      <c r="E366" s="22"/>
      <c r="F366" s="20"/>
      <c r="G366" s="22"/>
      <c r="H366" s="20"/>
      <c r="I366" s="33"/>
      <c r="J366" s="11"/>
      <c r="K366" s="6"/>
      <c r="L366" s="19"/>
      <c r="M366" s="7"/>
      <c r="N366" s="5"/>
      <c r="O366" s="129" t="str">
        <f>IFERROR(IF(OR($C366="",$C366="No CAS"),INDEX('DEQ Pollutant List'!$D$7:$D$611,MATCH($D366,'DEQ Pollutant List'!$B$7:$B$611,0)),INDEX('DEQ Pollutant List'!$D$7:$D$611,MATCH($C366,'DEQ Pollutant List'!$A$7:$A$611,0))),"")</f>
        <v/>
      </c>
    </row>
    <row r="367" spans="1:15" ht="15" x14ac:dyDescent="0.25">
      <c r="A367" s="5"/>
      <c r="B367" s="7"/>
      <c r="C367" s="13"/>
      <c r="D367" s="18" t="str">
        <f>IFERROR(IF(C367="No CAS","",INDEX('DEQ Pollutant List'!$B$7:$B$611,MATCH('3. Pollutant Emissions - EF'!C367,'DEQ Pollutant List'!$A$7:$A$611,0))),"")</f>
        <v/>
      </c>
      <c r="E367" s="22"/>
      <c r="F367" s="20"/>
      <c r="G367" s="22"/>
      <c r="H367" s="20"/>
      <c r="I367" s="33"/>
      <c r="J367" s="11"/>
      <c r="K367" s="6"/>
      <c r="L367" s="19"/>
      <c r="M367" s="7"/>
      <c r="N367" s="5"/>
      <c r="O367" s="129" t="str">
        <f>IFERROR(IF(OR($C367="",$C367="No CAS"),INDEX('DEQ Pollutant List'!$D$7:$D$611,MATCH($D367,'DEQ Pollutant List'!$B$7:$B$611,0)),INDEX('DEQ Pollutant List'!$D$7:$D$611,MATCH($C367,'DEQ Pollutant List'!$A$7:$A$611,0))),"")</f>
        <v/>
      </c>
    </row>
    <row r="368" spans="1:15" ht="15" x14ac:dyDescent="0.25">
      <c r="A368" s="5"/>
      <c r="B368" s="7"/>
      <c r="C368" s="13"/>
      <c r="D368" s="18" t="str">
        <f>IFERROR(IF(C368="No CAS","",INDEX('DEQ Pollutant List'!$B$7:$B$611,MATCH('3. Pollutant Emissions - EF'!C368,'DEQ Pollutant List'!$A$7:$A$611,0))),"")</f>
        <v/>
      </c>
      <c r="E368" s="22"/>
      <c r="F368" s="20"/>
      <c r="G368" s="22"/>
      <c r="H368" s="20"/>
      <c r="I368" s="33"/>
      <c r="J368" s="11"/>
      <c r="K368" s="6"/>
      <c r="L368" s="19"/>
      <c r="M368" s="7"/>
      <c r="N368" s="5"/>
      <c r="O368" s="129" t="str">
        <f>IFERROR(IF(OR($C368="",$C368="No CAS"),INDEX('DEQ Pollutant List'!$D$7:$D$611,MATCH($D368,'DEQ Pollutant List'!$B$7:$B$611,0)),INDEX('DEQ Pollutant List'!$D$7:$D$611,MATCH($C368,'DEQ Pollutant List'!$A$7:$A$611,0))),"")</f>
        <v/>
      </c>
    </row>
    <row r="369" spans="1:15" ht="15" x14ac:dyDescent="0.25">
      <c r="A369" s="5"/>
      <c r="B369" s="7"/>
      <c r="C369" s="13"/>
      <c r="D369" s="18" t="str">
        <f>IFERROR(IF(C369="No CAS","",INDEX('DEQ Pollutant List'!$B$7:$B$611,MATCH('3. Pollutant Emissions - EF'!C369,'DEQ Pollutant List'!$A$7:$A$611,0))),"")</f>
        <v/>
      </c>
      <c r="E369" s="22"/>
      <c r="F369" s="20"/>
      <c r="G369" s="22"/>
      <c r="H369" s="20"/>
      <c r="I369" s="33"/>
      <c r="J369" s="11"/>
      <c r="K369" s="6"/>
      <c r="L369" s="19"/>
      <c r="M369" s="7"/>
      <c r="N369" s="5"/>
      <c r="O369" s="129" t="str">
        <f>IFERROR(IF(OR($C369="",$C369="No CAS"),INDEX('DEQ Pollutant List'!$D$7:$D$611,MATCH($D369,'DEQ Pollutant List'!$B$7:$B$611,0)),INDEX('DEQ Pollutant List'!$D$7:$D$611,MATCH($C369,'DEQ Pollutant List'!$A$7:$A$611,0))),"")</f>
        <v/>
      </c>
    </row>
    <row r="370" spans="1:15" ht="15" x14ac:dyDescent="0.25">
      <c r="A370" s="5"/>
      <c r="B370" s="7"/>
      <c r="C370" s="13"/>
      <c r="D370" s="18" t="str">
        <f>IFERROR(IF(C370="No CAS","",INDEX('DEQ Pollutant List'!$B$7:$B$611,MATCH('3. Pollutant Emissions - EF'!C370,'DEQ Pollutant List'!$A$7:$A$611,0))),"")</f>
        <v/>
      </c>
      <c r="E370" s="22"/>
      <c r="F370" s="20"/>
      <c r="G370" s="22"/>
      <c r="H370" s="20"/>
      <c r="I370" s="33"/>
      <c r="J370" s="11"/>
      <c r="K370" s="6"/>
      <c r="L370" s="19"/>
      <c r="M370" s="7"/>
      <c r="N370" s="5"/>
      <c r="O370" s="129" t="str">
        <f>IFERROR(IF(OR($C370="",$C370="No CAS"),INDEX('DEQ Pollutant List'!$D$7:$D$611,MATCH($D370,'DEQ Pollutant List'!$B$7:$B$611,0)),INDEX('DEQ Pollutant List'!$D$7:$D$611,MATCH($C370,'DEQ Pollutant List'!$A$7:$A$611,0))),"")</f>
        <v/>
      </c>
    </row>
    <row r="371" spans="1:15" ht="15" x14ac:dyDescent="0.25">
      <c r="A371" s="5"/>
      <c r="B371" s="7"/>
      <c r="C371" s="13"/>
      <c r="D371" s="18" t="str">
        <f>IFERROR(IF(C371="No CAS","",INDEX('DEQ Pollutant List'!$B$7:$B$611,MATCH('3. Pollutant Emissions - EF'!C371,'DEQ Pollutant List'!$A$7:$A$611,0))),"")</f>
        <v/>
      </c>
      <c r="E371" s="22"/>
      <c r="F371" s="20"/>
      <c r="G371" s="22"/>
      <c r="H371" s="20"/>
      <c r="I371" s="33"/>
      <c r="J371" s="11"/>
      <c r="K371" s="6"/>
      <c r="L371" s="19"/>
      <c r="M371" s="7"/>
      <c r="N371" s="5"/>
      <c r="O371" s="129" t="str">
        <f>IFERROR(IF(OR($C371="",$C371="No CAS"),INDEX('DEQ Pollutant List'!$D$7:$D$611,MATCH($D371,'DEQ Pollutant List'!$B$7:$B$611,0)),INDEX('DEQ Pollutant List'!$D$7:$D$611,MATCH($C371,'DEQ Pollutant List'!$A$7:$A$611,0))),"")</f>
        <v/>
      </c>
    </row>
    <row r="372" spans="1:15" ht="15" x14ac:dyDescent="0.25">
      <c r="A372" s="5"/>
      <c r="B372" s="7"/>
      <c r="C372" s="13"/>
      <c r="D372" s="18" t="str">
        <f>IFERROR(IF(C372="No CAS","",INDEX('DEQ Pollutant List'!$B$7:$B$611,MATCH('3. Pollutant Emissions - EF'!C372,'DEQ Pollutant List'!$A$7:$A$611,0))),"")</f>
        <v/>
      </c>
      <c r="E372" s="22"/>
      <c r="F372" s="20"/>
      <c r="G372" s="22"/>
      <c r="H372" s="20"/>
      <c r="I372" s="33"/>
      <c r="J372" s="11"/>
      <c r="K372" s="6"/>
      <c r="L372" s="19"/>
      <c r="M372" s="7"/>
      <c r="N372" s="5"/>
      <c r="O372" s="129" t="str">
        <f>IFERROR(IF(OR($C372="",$C372="No CAS"),INDEX('DEQ Pollutant List'!$D$7:$D$611,MATCH($D372,'DEQ Pollutant List'!$B$7:$B$611,0)),INDEX('DEQ Pollutant List'!$D$7:$D$611,MATCH($C372,'DEQ Pollutant List'!$A$7:$A$611,0))),"")</f>
        <v/>
      </c>
    </row>
    <row r="373" spans="1:15" ht="15" x14ac:dyDescent="0.25">
      <c r="A373" s="5"/>
      <c r="B373" s="7"/>
      <c r="C373" s="13"/>
      <c r="D373" s="18" t="str">
        <f>IFERROR(IF(C373="No CAS","",INDEX('DEQ Pollutant List'!$B$7:$B$611,MATCH('3. Pollutant Emissions - EF'!C373,'DEQ Pollutant List'!$A$7:$A$611,0))),"")</f>
        <v/>
      </c>
      <c r="E373" s="22"/>
      <c r="F373" s="20"/>
      <c r="G373" s="22"/>
      <c r="H373" s="20"/>
      <c r="I373" s="33"/>
      <c r="J373" s="11"/>
      <c r="K373" s="6"/>
      <c r="L373" s="19"/>
      <c r="M373" s="7"/>
      <c r="N373" s="5"/>
      <c r="O373" s="129" t="str">
        <f>IFERROR(IF(OR($C373="",$C373="No CAS"),INDEX('DEQ Pollutant List'!$D$7:$D$611,MATCH($D373,'DEQ Pollutant List'!$B$7:$B$611,0)),INDEX('DEQ Pollutant List'!$D$7:$D$611,MATCH($C373,'DEQ Pollutant List'!$A$7:$A$611,0))),"")</f>
        <v/>
      </c>
    </row>
    <row r="374" spans="1:15" ht="15" x14ac:dyDescent="0.25">
      <c r="A374" s="5"/>
      <c r="B374" s="7"/>
      <c r="C374" s="13"/>
      <c r="D374" s="18" t="str">
        <f>IFERROR(IF(C374="No CAS","",INDEX('DEQ Pollutant List'!$B$7:$B$611,MATCH('3. Pollutant Emissions - EF'!C374,'DEQ Pollutant List'!$A$7:$A$611,0))),"")</f>
        <v/>
      </c>
      <c r="E374" s="22"/>
      <c r="F374" s="20"/>
      <c r="G374" s="22"/>
      <c r="H374" s="20"/>
      <c r="I374" s="33"/>
      <c r="J374" s="11"/>
      <c r="K374" s="6"/>
      <c r="L374" s="19"/>
      <c r="M374" s="7"/>
      <c r="N374" s="5"/>
      <c r="O374" s="129" t="str">
        <f>IFERROR(IF(OR($C374="",$C374="No CAS"),INDEX('DEQ Pollutant List'!$D$7:$D$611,MATCH($D374,'DEQ Pollutant List'!$B$7:$B$611,0)),INDEX('DEQ Pollutant List'!$D$7:$D$611,MATCH($C374,'DEQ Pollutant List'!$A$7:$A$611,0))),"")</f>
        <v/>
      </c>
    </row>
    <row r="375" spans="1:15" ht="15" x14ac:dyDescent="0.25">
      <c r="A375" s="5"/>
      <c r="B375" s="7"/>
      <c r="C375" s="13"/>
      <c r="D375" s="18" t="str">
        <f>IFERROR(IF(C375="No CAS","",INDEX('DEQ Pollutant List'!$B$7:$B$611,MATCH('3. Pollutant Emissions - EF'!C375,'DEQ Pollutant List'!$A$7:$A$611,0))),"")</f>
        <v/>
      </c>
      <c r="E375" s="22"/>
      <c r="F375" s="20"/>
      <c r="G375" s="22"/>
      <c r="H375" s="20"/>
      <c r="I375" s="33"/>
      <c r="J375" s="11"/>
      <c r="K375" s="6"/>
      <c r="L375" s="19"/>
      <c r="M375" s="7"/>
      <c r="N375" s="5"/>
      <c r="O375" s="129" t="str">
        <f>IFERROR(IF(OR($C375="",$C375="No CAS"),INDEX('DEQ Pollutant List'!$D$7:$D$611,MATCH($D375,'DEQ Pollutant List'!$B$7:$B$611,0)),INDEX('DEQ Pollutant List'!$D$7:$D$611,MATCH($C375,'DEQ Pollutant List'!$A$7:$A$611,0))),"")</f>
        <v/>
      </c>
    </row>
    <row r="376" spans="1:15" ht="15" x14ac:dyDescent="0.25">
      <c r="A376" s="5"/>
      <c r="B376" s="7"/>
      <c r="C376" s="13"/>
      <c r="D376" s="18" t="str">
        <f>IFERROR(IF(C376="No CAS","",INDEX('DEQ Pollutant List'!$B$7:$B$611,MATCH('3. Pollutant Emissions - EF'!C376,'DEQ Pollutant List'!$A$7:$A$611,0))),"")</f>
        <v/>
      </c>
      <c r="E376" s="22"/>
      <c r="F376" s="20"/>
      <c r="G376" s="22"/>
      <c r="H376" s="20"/>
      <c r="I376" s="33"/>
      <c r="J376" s="11"/>
      <c r="K376" s="6"/>
      <c r="L376" s="19"/>
      <c r="M376" s="7"/>
      <c r="N376" s="5"/>
      <c r="O376" s="129" t="str">
        <f>IFERROR(IF(OR($C376="",$C376="No CAS"),INDEX('DEQ Pollutant List'!$D$7:$D$611,MATCH($D376,'DEQ Pollutant List'!$B$7:$B$611,0)),INDEX('DEQ Pollutant List'!$D$7:$D$611,MATCH($C376,'DEQ Pollutant List'!$A$7:$A$611,0))),"")</f>
        <v/>
      </c>
    </row>
    <row r="377" spans="1:15" ht="15" x14ac:dyDescent="0.25">
      <c r="A377" s="5"/>
      <c r="B377" s="7"/>
      <c r="C377" s="13"/>
      <c r="D377" s="18" t="str">
        <f>IFERROR(IF(C377="No CAS","",INDEX('DEQ Pollutant List'!$B$7:$B$611,MATCH('3. Pollutant Emissions - EF'!C377,'DEQ Pollutant List'!$A$7:$A$611,0))),"")</f>
        <v/>
      </c>
      <c r="E377" s="22"/>
      <c r="F377" s="20"/>
      <c r="G377" s="22"/>
      <c r="H377" s="20"/>
      <c r="I377" s="33"/>
      <c r="J377" s="11"/>
      <c r="K377" s="6"/>
      <c r="L377" s="19"/>
      <c r="M377" s="7"/>
      <c r="N377" s="5"/>
      <c r="O377" s="129" t="str">
        <f>IFERROR(IF(OR($C377="",$C377="No CAS"),INDEX('DEQ Pollutant List'!$D$7:$D$611,MATCH($D377,'DEQ Pollutant List'!$B$7:$B$611,0)),INDEX('DEQ Pollutant List'!$D$7:$D$611,MATCH($C377,'DEQ Pollutant List'!$A$7:$A$611,0))),"")</f>
        <v/>
      </c>
    </row>
    <row r="378" spans="1:15" ht="15" x14ac:dyDescent="0.25">
      <c r="A378" s="5"/>
      <c r="B378" s="7"/>
      <c r="C378" s="13"/>
      <c r="D378" s="18" t="str">
        <f>IFERROR(IF(C378="No CAS","",INDEX('DEQ Pollutant List'!$B$7:$B$611,MATCH('3. Pollutant Emissions - EF'!C378,'DEQ Pollutant List'!$A$7:$A$611,0))),"")</f>
        <v/>
      </c>
      <c r="E378" s="22"/>
      <c r="F378" s="20"/>
      <c r="G378" s="22"/>
      <c r="H378" s="20"/>
      <c r="I378" s="33"/>
      <c r="J378" s="11"/>
      <c r="K378" s="6"/>
      <c r="L378" s="19"/>
      <c r="M378" s="7"/>
      <c r="N378" s="5"/>
      <c r="O378" s="129" t="str">
        <f>IFERROR(IF(OR($C378="",$C378="No CAS"),INDEX('DEQ Pollutant List'!$D$7:$D$611,MATCH($D378,'DEQ Pollutant List'!$B$7:$B$611,0)),INDEX('DEQ Pollutant List'!$D$7:$D$611,MATCH($C378,'DEQ Pollutant List'!$A$7:$A$611,0))),"")</f>
        <v/>
      </c>
    </row>
    <row r="379" spans="1:15" ht="15" x14ac:dyDescent="0.25">
      <c r="A379" s="5"/>
      <c r="B379" s="7"/>
      <c r="C379" s="13"/>
      <c r="D379" s="18" t="str">
        <f>IFERROR(IF(C379="No CAS","",INDEX('DEQ Pollutant List'!$B$7:$B$611,MATCH('3. Pollutant Emissions - EF'!C379,'DEQ Pollutant List'!$A$7:$A$611,0))),"")</f>
        <v/>
      </c>
      <c r="E379" s="22"/>
      <c r="F379" s="20"/>
      <c r="G379" s="22"/>
      <c r="H379" s="20"/>
      <c r="I379" s="33"/>
      <c r="J379" s="11"/>
      <c r="K379" s="6"/>
      <c r="L379" s="19"/>
      <c r="M379" s="7"/>
      <c r="N379" s="5"/>
      <c r="O379" s="129" t="str">
        <f>IFERROR(IF(OR($C379="",$C379="No CAS"),INDEX('DEQ Pollutant List'!$D$7:$D$611,MATCH($D379,'DEQ Pollutant List'!$B$7:$B$611,0)),INDEX('DEQ Pollutant List'!$D$7:$D$611,MATCH($C379,'DEQ Pollutant List'!$A$7:$A$611,0))),"")</f>
        <v/>
      </c>
    </row>
    <row r="380" spans="1:15" ht="15" x14ac:dyDescent="0.25">
      <c r="A380" s="5"/>
      <c r="B380" s="7"/>
      <c r="C380" s="13"/>
      <c r="D380" s="18" t="str">
        <f>IFERROR(IF(C380="No CAS","",INDEX('DEQ Pollutant List'!$B$7:$B$611,MATCH('3. Pollutant Emissions - EF'!C380,'DEQ Pollutant List'!$A$7:$A$611,0))),"")</f>
        <v/>
      </c>
      <c r="E380" s="22"/>
      <c r="F380" s="20"/>
      <c r="G380" s="22"/>
      <c r="H380" s="20"/>
      <c r="I380" s="33"/>
      <c r="J380" s="11"/>
      <c r="K380" s="6"/>
      <c r="L380" s="19"/>
      <c r="M380" s="7"/>
      <c r="N380" s="5"/>
      <c r="O380" s="129" t="str">
        <f>IFERROR(IF(OR($C380="",$C380="No CAS"),INDEX('DEQ Pollutant List'!$D$7:$D$611,MATCH($D380,'DEQ Pollutant List'!$B$7:$B$611,0)),INDEX('DEQ Pollutant List'!$D$7:$D$611,MATCH($C380,'DEQ Pollutant List'!$A$7:$A$611,0))),"")</f>
        <v/>
      </c>
    </row>
    <row r="381" spans="1:15" ht="15" x14ac:dyDescent="0.25">
      <c r="A381" s="5"/>
      <c r="B381" s="7"/>
      <c r="C381" s="13"/>
      <c r="D381" s="18" t="str">
        <f>IFERROR(IF(C381="No CAS","",INDEX('DEQ Pollutant List'!$B$7:$B$611,MATCH('3. Pollutant Emissions - EF'!C381,'DEQ Pollutant List'!$A$7:$A$611,0))),"")</f>
        <v/>
      </c>
      <c r="E381" s="22"/>
      <c r="F381" s="20"/>
      <c r="G381" s="22"/>
      <c r="H381" s="20"/>
      <c r="I381" s="33"/>
      <c r="J381" s="11"/>
      <c r="K381" s="6"/>
      <c r="L381" s="19"/>
      <c r="M381" s="7"/>
      <c r="N381" s="5"/>
      <c r="O381" s="129" t="str">
        <f>IFERROR(IF(OR($C381="",$C381="No CAS"),INDEX('DEQ Pollutant List'!$D$7:$D$611,MATCH($D381,'DEQ Pollutant List'!$B$7:$B$611,0)),INDEX('DEQ Pollutant List'!$D$7:$D$611,MATCH($C381,'DEQ Pollutant List'!$A$7:$A$611,0))),"")</f>
        <v/>
      </c>
    </row>
    <row r="382" spans="1:15" ht="15" x14ac:dyDescent="0.25">
      <c r="A382" s="5"/>
      <c r="B382" s="7"/>
      <c r="C382" s="13"/>
      <c r="D382" s="18" t="str">
        <f>IFERROR(IF(C382="No CAS","",INDEX('DEQ Pollutant List'!$B$7:$B$611,MATCH('3. Pollutant Emissions - EF'!C382,'DEQ Pollutant List'!$A$7:$A$611,0))),"")</f>
        <v/>
      </c>
      <c r="E382" s="22"/>
      <c r="F382" s="20"/>
      <c r="G382" s="22"/>
      <c r="H382" s="20"/>
      <c r="I382" s="33"/>
      <c r="J382" s="11"/>
      <c r="K382" s="6"/>
      <c r="L382" s="19"/>
      <c r="M382" s="7"/>
      <c r="N382" s="5"/>
      <c r="O382" s="129" t="str">
        <f>IFERROR(IF(OR($C382="",$C382="No CAS"),INDEX('DEQ Pollutant List'!$D$7:$D$611,MATCH($D382,'DEQ Pollutant List'!$B$7:$B$611,0)),INDEX('DEQ Pollutant List'!$D$7:$D$611,MATCH($C382,'DEQ Pollutant List'!$A$7:$A$611,0))),"")</f>
        <v/>
      </c>
    </row>
    <row r="383" spans="1:15" ht="15" x14ac:dyDescent="0.25">
      <c r="A383" s="5"/>
      <c r="B383" s="7"/>
      <c r="C383" s="13"/>
      <c r="D383" s="18" t="str">
        <f>IFERROR(IF(C383="No CAS","",INDEX('DEQ Pollutant List'!$B$7:$B$611,MATCH('3. Pollutant Emissions - EF'!C383,'DEQ Pollutant List'!$A$7:$A$611,0))),"")</f>
        <v/>
      </c>
      <c r="E383" s="22"/>
      <c r="F383" s="20"/>
      <c r="G383" s="22"/>
      <c r="H383" s="20"/>
      <c r="I383" s="33"/>
      <c r="J383" s="11"/>
      <c r="K383" s="6"/>
      <c r="L383" s="19"/>
      <c r="M383" s="7"/>
      <c r="N383" s="5"/>
      <c r="O383" s="129" t="str">
        <f>IFERROR(IF(OR($C383="",$C383="No CAS"),INDEX('DEQ Pollutant List'!$D$7:$D$611,MATCH($D383,'DEQ Pollutant List'!$B$7:$B$611,0)),INDEX('DEQ Pollutant List'!$D$7:$D$611,MATCH($C383,'DEQ Pollutant List'!$A$7:$A$611,0))),"")</f>
        <v/>
      </c>
    </row>
    <row r="384" spans="1:15" ht="15" x14ac:dyDescent="0.25">
      <c r="A384" s="5"/>
      <c r="B384" s="7"/>
      <c r="C384" s="13"/>
      <c r="D384" s="18" t="str">
        <f>IFERROR(IF(C384="No CAS","",INDEX('DEQ Pollutant List'!$B$7:$B$611,MATCH('3. Pollutant Emissions - EF'!C384,'DEQ Pollutant List'!$A$7:$A$611,0))),"")</f>
        <v/>
      </c>
      <c r="E384" s="22"/>
      <c r="F384" s="20"/>
      <c r="G384" s="22"/>
      <c r="H384" s="20"/>
      <c r="I384" s="33"/>
      <c r="J384" s="11"/>
      <c r="K384" s="6"/>
      <c r="L384" s="19"/>
      <c r="M384" s="7"/>
      <c r="N384" s="5"/>
      <c r="O384" s="129" t="str">
        <f>IFERROR(IF(OR($C384="",$C384="No CAS"),INDEX('DEQ Pollutant List'!$D$7:$D$611,MATCH($D384,'DEQ Pollutant List'!$B$7:$B$611,0)),INDEX('DEQ Pollutant List'!$D$7:$D$611,MATCH($C384,'DEQ Pollutant List'!$A$7:$A$611,0))),"")</f>
        <v/>
      </c>
    </row>
    <row r="385" spans="1:15" ht="15" x14ac:dyDescent="0.25">
      <c r="A385" s="5"/>
      <c r="B385" s="7"/>
      <c r="C385" s="13"/>
      <c r="D385" s="18" t="str">
        <f>IFERROR(IF(C385="No CAS","",INDEX('DEQ Pollutant List'!$B$7:$B$611,MATCH('3. Pollutant Emissions - EF'!C385,'DEQ Pollutant List'!$A$7:$A$611,0))),"")</f>
        <v/>
      </c>
      <c r="E385" s="22"/>
      <c r="F385" s="20"/>
      <c r="G385" s="22"/>
      <c r="H385" s="20"/>
      <c r="I385" s="33"/>
      <c r="J385" s="11"/>
      <c r="K385" s="6"/>
      <c r="L385" s="19"/>
      <c r="M385" s="7"/>
      <c r="N385" s="5"/>
      <c r="O385" s="129" t="str">
        <f>IFERROR(IF(OR($C385="",$C385="No CAS"),INDEX('DEQ Pollutant List'!$D$7:$D$611,MATCH($D385,'DEQ Pollutant List'!$B$7:$B$611,0)),INDEX('DEQ Pollutant List'!$D$7:$D$611,MATCH($C385,'DEQ Pollutant List'!$A$7:$A$611,0))),"")</f>
        <v/>
      </c>
    </row>
    <row r="386" spans="1:15" ht="15" x14ac:dyDescent="0.25">
      <c r="A386" s="5"/>
      <c r="B386" s="7"/>
      <c r="C386" s="13"/>
      <c r="D386" s="18" t="str">
        <f>IFERROR(IF(C386="No CAS","",INDEX('DEQ Pollutant List'!$B$7:$B$611,MATCH('3. Pollutant Emissions - EF'!C386,'DEQ Pollutant List'!$A$7:$A$611,0))),"")</f>
        <v/>
      </c>
      <c r="E386" s="22"/>
      <c r="F386" s="20"/>
      <c r="G386" s="22"/>
      <c r="H386" s="20"/>
      <c r="I386" s="33"/>
      <c r="J386" s="11"/>
      <c r="K386" s="6"/>
      <c r="L386" s="19"/>
      <c r="M386" s="7"/>
      <c r="N386" s="5"/>
      <c r="O386" s="129" t="str">
        <f>IFERROR(IF(OR($C386="",$C386="No CAS"),INDEX('DEQ Pollutant List'!$D$7:$D$611,MATCH($D386,'DEQ Pollutant List'!$B$7:$B$611,0)),INDEX('DEQ Pollutant List'!$D$7:$D$611,MATCH($C386,'DEQ Pollutant List'!$A$7:$A$611,0))),"")</f>
        <v/>
      </c>
    </row>
    <row r="387" spans="1:15" ht="15" x14ac:dyDescent="0.25">
      <c r="A387" s="5"/>
      <c r="B387" s="7"/>
      <c r="C387" s="13"/>
      <c r="D387" s="18" t="str">
        <f>IFERROR(IF(C387="No CAS","",INDEX('DEQ Pollutant List'!$B$7:$B$611,MATCH('3. Pollutant Emissions - EF'!C387,'DEQ Pollutant List'!$A$7:$A$611,0))),"")</f>
        <v/>
      </c>
      <c r="E387" s="22"/>
      <c r="F387" s="20"/>
      <c r="G387" s="22"/>
      <c r="H387" s="20"/>
      <c r="I387" s="33"/>
      <c r="J387" s="11"/>
      <c r="K387" s="6"/>
      <c r="L387" s="19"/>
      <c r="M387" s="7"/>
      <c r="N387" s="5"/>
      <c r="O387" s="129" t="str">
        <f>IFERROR(IF(OR($C387="",$C387="No CAS"),INDEX('DEQ Pollutant List'!$D$7:$D$611,MATCH($D387,'DEQ Pollutant List'!$B$7:$B$611,0)),INDEX('DEQ Pollutant List'!$D$7:$D$611,MATCH($C387,'DEQ Pollutant List'!$A$7:$A$611,0))),"")</f>
        <v/>
      </c>
    </row>
    <row r="388" spans="1:15" ht="15" x14ac:dyDescent="0.25">
      <c r="A388" s="5"/>
      <c r="B388" s="7"/>
      <c r="C388" s="13"/>
      <c r="D388" s="18" t="str">
        <f>IFERROR(IF(C388="No CAS","",INDEX('DEQ Pollutant List'!$B$7:$B$611,MATCH('3. Pollutant Emissions - EF'!C388,'DEQ Pollutant List'!$A$7:$A$611,0))),"")</f>
        <v/>
      </c>
      <c r="E388" s="22"/>
      <c r="F388" s="20"/>
      <c r="G388" s="22"/>
      <c r="H388" s="20"/>
      <c r="I388" s="33"/>
      <c r="J388" s="11"/>
      <c r="K388" s="6"/>
      <c r="L388" s="19"/>
      <c r="M388" s="7"/>
      <c r="N388" s="5"/>
      <c r="O388" s="129" t="str">
        <f>IFERROR(IF(OR($C388="",$C388="No CAS"),INDEX('DEQ Pollutant List'!$D$7:$D$611,MATCH($D388,'DEQ Pollutant List'!$B$7:$B$611,0)),INDEX('DEQ Pollutant List'!$D$7:$D$611,MATCH($C388,'DEQ Pollutant List'!$A$7:$A$611,0))),"")</f>
        <v/>
      </c>
    </row>
    <row r="389" spans="1:15" ht="15" x14ac:dyDescent="0.25">
      <c r="A389" s="5"/>
      <c r="B389" s="7"/>
      <c r="C389" s="13"/>
      <c r="D389" s="18" t="str">
        <f>IFERROR(IF(C389="No CAS","",INDEX('DEQ Pollutant List'!$B$7:$B$611,MATCH('3. Pollutant Emissions - EF'!C389,'DEQ Pollutant List'!$A$7:$A$611,0))),"")</f>
        <v/>
      </c>
      <c r="E389" s="22"/>
      <c r="F389" s="20"/>
      <c r="G389" s="22"/>
      <c r="H389" s="20"/>
      <c r="I389" s="33"/>
      <c r="J389" s="11"/>
      <c r="K389" s="6"/>
      <c r="L389" s="19"/>
      <c r="M389" s="7"/>
      <c r="N389" s="5"/>
      <c r="O389" s="129" t="str">
        <f>IFERROR(IF(OR($C389="",$C389="No CAS"),INDEX('DEQ Pollutant List'!$D$7:$D$611,MATCH($D389,'DEQ Pollutant List'!$B$7:$B$611,0)),INDEX('DEQ Pollutant List'!$D$7:$D$611,MATCH($C389,'DEQ Pollutant List'!$A$7:$A$611,0))),"")</f>
        <v/>
      </c>
    </row>
    <row r="390" spans="1:15" ht="15" x14ac:dyDescent="0.25">
      <c r="A390" s="5"/>
      <c r="B390" s="7"/>
      <c r="C390" s="13"/>
      <c r="D390" s="18" t="str">
        <f>IFERROR(IF(C390="No CAS","",INDEX('DEQ Pollutant List'!$B$7:$B$611,MATCH('3. Pollutant Emissions - EF'!C390,'DEQ Pollutant List'!$A$7:$A$611,0))),"")</f>
        <v/>
      </c>
      <c r="E390" s="22"/>
      <c r="F390" s="20"/>
      <c r="G390" s="22"/>
      <c r="H390" s="20"/>
      <c r="I390" s="33"/>
      <c r="J390" s="11"/>
      <c r="K390" s="6"/>
      <c r="L390" s="19"/>
      <c r="M390" s="7"/>
      <c r="N390" s="5"/>
      <c r="O390" s="129" t="str">
        <f>IFERROR(IF(OR($C390="",$C390="No CAS"),INDEX('DEQ Pollutant List'!$D$7:$D$611,MATCH($D390,'DEQ Pollutant List'!$B$7:$B$611,0)),INDEX('DEQ Pollutant List'!$D$7:$D$611,MATCH($C390,'DEQ Pollutant List'!$A$7:$A$611,0))),"")</f>
        <v/>
      </c>
    </row>
    <row r="391" spans="1:15" ht="15" x14ac:dyDescent="0.25">
      <c r="A391" s="5"/>
      <c r="B391" s="7"/>
      <c r="C391" s="13"/>
      <c r="D391" s="18" t="str">
        <f>IFERROR(IF(C391="No CAS","",INDEX('DEQ Pollutant List'!$B$7:$B$611,MATCH('3. Pollutant Emissions - EF'!C391,'DEQ Pollutant List'!$A$7:$A$611,0))),"")</f>
        <v/>
      </c>
      <c r="E391" s="22"/>
      <c r="F391" s="20"/>
      <c r="G391" s="22"/>
      <c r="H391" s="20"/>
      <c r="I391" s="33"/>
      <c r="J391" s="11"/>
      <c r="K391" s="6"/>
      <c r="L391" s="19"/>
      <c r="M391" s="7"/>
      <c r="N391" s="5"/>
      <c r="O391" s="129" t="str">
        <f>IFERROR(IF(OR($C391="",$C391="No CAS"),INDEX('DEQ Pollutant List'!$D$7:$D$611,MATCH($D391,'DEQ Pollutant List'!$B$7:$B$611,0)),INDEX('DEQ Pollutant List'!$D$7:$D$611,MATCH($C391,'DEQ Pollutant List'!$A$7:$A$611,0))),"")</f>
        <v/>
      </c>
    </row>
    <row r="392" spans="1:15" ht="15" x14ac:dyDescent="0.25">
      <c r="A392" s="5"/>
      <c r="B392" s="7"/>
      <c r="C392" s="13"/>
      <c r="D392" s="18" t="str">
        <f>IFERROR(IF(C392="No CAS","",INDEX('DEQ Pollutant List'!$B$7:$B$611,MATCH('3. Pollutant Emissions - EF'!C392,'DEQ Pollutant List'!$A$7:$A$611,0))),"")</f>
        <v/>
      </c>
      <c r="E392" s="22"/>
      <c r="F392" s="20"/>
      <c r="G392" s="22"/>
      <c r="H392" s="20"/>
      <c r="I392" s="33"/>
      <c r="J392" s="11"/>
      <c r="K392" s="6"/>
      <c r="L392" s="19"/>
      <c r="M392" s="7"/>
      <c r="N392" s="5"/>
      <c r="O392" s="129" t="str">
        <f>IFERROR(IF(OR($C392="",$C392="No CAS"),INDEX('DEQ Pollutant List'!$D$7:$D$611,MATCH($D392,'DEQ Pollutant List'!$B$7:$B$611,0)),INDEX('DEQ Pollutant List'!$D$7:$D$611,MATCH($C392,'DEQ Pollutant List'!$A$7:$A$611,0))),"")</f>
        <v/>
      </c>
    </row>
    <row r="393" spans="1:15" ht="15" x14ac:dyDescent="0.25">
      <c r="A393" s="5"/>
      <c r="B393" s="7"/>
      <c r="C393" s="13"/>
      <c r="D393" s="18" t="str">
        <f>IFERROR(IF(C393="No CAS","",INDEX('DEQ Pollutant List'!$B$7:$B$611,MATCH('3. Pollutant Emissions - EF'!C393,'DEQ Pollutant List'!$A$7:$A$611,0))),"")</f>
        <v/>
      </c>
      <c r="E393" s="22"/>
      <c r="F393" s="20"/>
      <c r="G393" s="22"/>
      <c r="H393" s="20"/>
      <c r="I393" s="33"/>
      <c r="J393" s="11"/>
      <c r="K393" s="6"/>
      <c r="L393" s="19"/>
      <c r="M393" s="7"/>
      <c r="N393" s="5"/>
      <c r="O393" s="129" t="str">
        <f>IFERROR(IF(OR($C393="",$C393="No CAS"),INDEX('DEQ Pollutant List'!$D$7:$D$611,MATCH($D393,'DEQ Pollutant List'!$B$7:$B$611,0)),INDEX('DEQ Pollutant List'!$D$7:$D$611,MATCH($C393,'DEQ Pollutant List'!$A$7:$A$611,0))),"")</f>
        <v/>
      </c>
    </row>
    <row r="394" spans="1:15" ht="15" x14ac:dyDescent="0.25">
      <c r="A394" s="5"/>
      <c r="B394" s="7"/>
      <c r="C394" s="13"/>
      <c r="D394" s="18" t="str">
        <f>IFERROR(IF(C394="No CAS","",INDEX('DEQ Pollutant List'!$B$7:$B$611,MATCH('3. Pollutant Emissions - EF'!C394,'DEQ Pollutant List'!$A$7:$A$611,0))),"")</f>
        <v/>
      </c>
      <c r="E394" s="22"/>
      <c r="F394" s="20"/>
      <c r="G394" s="22"/>
      <c r="H394" s="20"/>
      <c r="I394" s="33"/>
      <c r="J394" s="11"/>
      <c r="K394" s="6"/>
      <c r="L394" s="19"/>
      <c r="M394" s="7"/>
      <c r="N394" s="5"/>
      <c r="O394" s="129" t="str">
        <f>IFERROR(IF(OR($C394="",$C394="No CAS"),INDEX('DEQ Pollutant List'!$D$7:$D$611,MATCH($D394,'DEQ Pollutant List'!$B$7:$B$611,0)),INDEX('DEQ Pollutant List'!$D$7:$D$611,MATCH($C394,'DEQ Pollutant List'!$A$7:$A$611,0))),"")</f>
        <v/>
      </c>
    </row>
    <row r="395" spans="1:15" ht="15" x14ac:dyDescent="0.25">
      <c r="A395" s="5"/>
      <c r="B395" s="7"/>
      <c r="C395" s="13"/>
      <c r="D395" s="18" t="str">
        <f>IFERROR(IF(C395="No CAS","",INDEX('DEQ Pollutant List'!$B$7:$B$611,MATCH('3. Pollutant Emissions - EF'!C395,'DEQ Pollutant List'!$A$7:$A$611,0))),"")</f>
        <v/>
      </c>
      <c r="E395" s="22"/>
      <c r="F395" s="20"/>
      <c r="G395" s="22"/>
      <c r="H395" s="20"/>
      <c r="I395" s="33"/>
      <c r="J395" s="11"/>
      <c r="K395" s="6"/>
      <c r="L395" s="19"/>
      <c r="M395" s="7"/>
      <c r="N395" s="5"/>
      <c r="O395" s="129" t="str">
        <f>IFERROR(IF(OR($C395="",$C395="No CAS"),INDEX('DEQ Pollutant List'!$D$7:$D$611,MATCH($D395,'DEQ Pollutant List'!$B$7:$B$611,0)),INDEX('DEQ Pollutant List'!$D$7:$D$611,MATCH($C395,'DEQ Pollutant List'!$A$7:$A$611,0))),"")</f>
        <v/>
      </c>
    </row>
    <row r="396" spans="1:15" ht="15" x14ac:dyDescent="0.25">
      <c r="A396" s="5"/>
      <c r="B396" s="7"/>
      <c r="C396" s="13"/>
      <c r="D396" s="18" t="str">
        <f>IFERROR(IF(C396="No CAS","",INDEX('DEQ Pollutant List'!$B$7:$B$611,MATCH('3. Pollutant Emissions - EF'!C396,'DEQ Pollutant List'!$A$7:$A$611,0))),"")</f>
        <v/>
      </c>
      <c r="E396" s="22"/>
      <c r="F396" s="20"/>
      <c r="G396" s="22"/>
      <c r="H396" s="20"/>
      <c r="I396" s="33"/>
      <c r="J396" s="11"/>
      <c r="K396" s="6"/>
      <c r="L396" s="19"/>
      <c r="M396" s="7"/>
      <c r="N396" s="5"/>
      <c r="O396" s="129" t="str">
        <f>IFERROR(IF(OR($C396="",$C396="No CAS"),INDEX('DEQ Pollutant List'!$D$7:$D$611,MATCH($D396,'DEQ Pollutant List'!$B$7:$B$611,0)),INDEX('DEQ Pollutant List'!$D$7:$D$611,MATCH($C396,'DEQ Pollutant List'!$A$7:$A$611,0))),"")</f>
        <v/>
      </c>
    </row>
    <row r="397" spans="1:15" ht="15" x14ac:dyDescent="0.25">
      <c r="A397" s="5"/>
      <c r="B397" s="7"/>
      <c r="C397" s="13"/>
      <c r="D397" s="18" t="str">
        <f>IFERROR(IF(C397="No CAS","",INDEX('DEQ Pollutant List'!$B$7:$B$611,MATCH('3. Pollutant Emissions - EF'!C397,'DEQ Pollutant List'!$A$7:$A$611,0))),"")</f>
        <v/>
      </c>
      <c r="E397" s="22"/>
      <c r="F397" s="20"/>
      <c r="G397" s="22"/>
      <c r="H397" s="20"/>
      <c r="I397" s="33"/>
      <c r="J397" s="11"/>
      <c r="K397" s="6"/>
      <c r="L397" s="19"/>
      <c r="M397" s="7"/>
      <c r="N397" s="5"/>
      <c r="O397" s="129" t="str">
        <f>IFERROR(IF(OR($C397="",$C397="No CAS"),INDEX('DEQ Pollutant List'!$D$7:$D$611,MATCH($D397,'DEQ Pollutant List'!$B$7:$B$611,0)),INDEX('DEQ Pollutant List'!$D$7:$D$611,MATCH($C397,'DEQ Pollutant List'!$A$7:$A$611,0))),"")</f>
        <v/>
      </c>
    </row>
    <row r="398" spans="1:15" ht="15" x14ac:dyDescent="0.25">
      <c r="A398" s="5"/>
      <c r="B398" s="7"/>
      <c r="C398" s="13"/>
      <c r="D398" s="18" t="str">
        <f>IFERROR(IF(C398="No CAS","",INDEX('DEQ Pollutant List'!$B$7:$B$611,MATCH('3. Pollutant Emissions - EF'!C398,'DEQ Pollutant List'!$A$7:$A$611,0))),"")</f>
        <v/>
      </c>
      <c r="E398" s="22"/>
      <c r="F398" s="20"/>
      <c r="G398" s="22"/>
      <c r="H398" s="20"/>
      <c r="I398" s="33"/>
      <c r="J398" s="11"/>
      <c r="K398" s="6"/>
      <c r="L398" s="19"/>
      <c r="M398" s="7"/>
      <c r="N398" s="5"/>
      <c r="O398" s="129" t="str">
        <f>IFERROR(IF(OR($C398="",$C398="No CAS"),INDEX('DEQ Pollutant List'!$D$7:$D$611,MATCH($D398,'DEQ Pollutant List'!$B$7:$B$611,0)),INDEX('DEQ Pollutant List'!$D$7:$D$611,MATCH($C398,'DEQ Pollutant List'!$A$7:$A$611,0))),"")</f>
        <v/>
      </c>
    </row>
    <row r="399" spans="1:15" ht="15" x14ac:dyDescent="0.25">
      <c r="A399" s="5"/>
      <c r="B399" s="7"/>
      <c r="C399" s="13"/>
      <c r="D399" s="18" t="str">
        <f>IFERROR(IF(C399="No CAS","",INDEX('DEQ Pollutant List'!$B$7:$B$611,MATCH('3. Pollutant Emissions - EF'!C399,'DEQ Pollutant List'!$A$7:$A$611,0))),"")</f>
        <v/>
      </c>
      <c r="E399" s="22"/>
      <c r="F399" s="20"/>
      <c r="G399" s="22"/>
      <c r="H399" s="20"/>
      <c r="I399" s="33"/>
      <c r="J399" s="11"/>
      <c r="K399" s="6"/>
      <c r="L399" s="19"/>
      <c r="M399" s="7"/>
      <c r="N399" s="5"/>
      <c r="O399" s="129" t="str">
        <f>IFERROR(IF(OR($C399="",$C399="No CAS"),INDEX('DEQ Pollutant List'!$D$7:$D$611,MATCH($D399,'DEQ Pollutant List'!$B$7:$B$611,0)),INDEX('DEQ Pollutant List'!$D$7:$D$611,MATCH($C399,'DEQ Pollutant List'!$A$7:$A$611,0))),"")</f>
        <v/>
      </c>
    </row>
    <row r="400" spans="1:15" ht="15" x14ac:dyDescent="0.25">
      <c r="A400" s="5"/>
      <c r="B400" s="7"/>
      <c r="C400" s="13"/>
      <c r="D400" s="18" t="str">
        <f>IFERROR(IF(C400="No CAS","",INDEX('DEQ Pollutant List'!$B$7:$B$611,MATCH('3. Pollutant Emissions - EF'!C400,'DEQ Pollutant List'!$A$7:$A$611,0))),"")</f>
        <v/>
      </c>
      <c r="E400" s="22"/>
      <c r="F400" s="20"/>
      <c r="G400" s="22"/>
      <c r="H400" s="20"/>
      <c r="I400" s="33"/>
      <c r="J400" s="11"/>
      <c r="K400" s="6"/>
      <c r="L400" s="19"/>
      <c r="M400" s="7"/>
      <c r="N400" s="5"/>
      <c r="O400" s="129" t="str">
        <f>IFERROR(IF(OR($C400="",$C400="No CAS"),INDEX('DEQ Pollutant List'!$D$7:$D$611,MATCH($D400,'DEQ Pollutant List'!$B$7:$B$611,0)),INDEX('DEQ Pollutant List'!$D$7:$D$611,MATCH($C400,'DEQ Pollutant List'!$A$7:$A$611,0))),"")</f>
        <v/>
      </c>
    </row>
    <row r="401" spans="1:15" ht="15" x14ac:dyDescent="0.25">
      <c r="A401" s="5"/>
      <c r="B401" s="7"/>
      <c r="C401" s="13"/>
      <c r="D401" s="18" t="str">
        <f>IFERROR(IF(C401="No CAS","",INDEX('DEQ Pollutant List'!$B$7:$B$611,MATCH('3. Pollutant Emissions - EF'!C401,'DEQ Pollutant List'!$A$7:$A$611,0))),"")</f>
        <v/>
      </c>
      <c r="E401" s="22"/>
      <c r="F401" s="20"/>
      <c r="G401" s="22"/>
      <c r="H401" s="20"/>
      <c r="I401" s="33"/>
      <c r="J401" s="11"/>
      <c r="K401" s="6"/>
      <c r="L401" s="19"/>
      <c r="M401" s="7"/>
      <c r="N401" s="5"/>
      <c r="O401" s="129" t="str">
        <f>IFERROR(IF(OR($C401="",$C401="No CAS"),INDEX('DEQ Pollutant List'!$D$7:$D$611,MATCH($D401,'DEQ Pollutant List'!$B$7:$B$611,0)),INDEX('DEQ Pollutant List'!$D$7:$D$611,MATCH($C401,'DEQ Pollutant List'!$A$7:$A$611,0))),"")</f>
        <v/>
      </c>
    </row>
    <row r="402" spans="1:15" ht="15" x14ac:dyDescent="0.25">
      <c r="A402" s="5"/>
      <c r="B402" s="7"/>
      <c r="C402" s="13"/>
      <c r="D402" s="18" t="str">
        <f>IFERROR(IF(C402="No CAS","",INDEX('DEQ Pollutant List'!$B$7:$B$611,MATCH('3. Pollutant Emissions - EF'!C402,'DEQ Pollutant List'!$A$7:$A$611,0))),"")</f>
        <v/>
      </c>
      <c r="E402" s="22"/>
      <c r="F402" s="20"/>
      <c r="G402" s="22"/>
      <c r="H402" s="20"/>
      <c r="I402" s="33"/>
      <c r="J402" s="11"/>
      <c r="K402" s="6"/>
      <c r="L402" s="19"/>
      <c r="M402" s="7"/>
      <c r="N402" s="5"/>
      <c r="O402" s="129" t="str">
        <f>IFERROR(IF(OR($C402="",$C402="No CAS"),INDEX('DEQ Pollutant List'!$D$7:$D$611,MATCH($D402,'DEQ Pollutant List'!$B$7:$B$611,0)),INDEX('DEQ Pollutant List'!$D$7:$D$611,MATCH($C402,'DEQ Pollutant List'!$A$7:$A$611,0))),"")</f>
        <v/>
      </c>
    </row>
    <row r="403" spans="1:15" ht="15" x14ac:dyDescent="0.25">
      <c r="A403" s="5"/>
      <c r="B403" s="7"/>
      <c r="C403" s="13"/>
      <c r="D403" s="18" t="str">
        <f>IFERROR(IF(C403="No CAS","",INDEX('DEQ Pollutant List'!$B$7:$B$611,MATCH('3. Pollutant Emissions - EF'!C403,'DEQ Pollutant List'!$A$7:$A$611,0))),"")</f>
        <v/>
      </c>
      <c r="E403" s="22"/>
      <c r="F403" s="20"/>
      <c r="G403" s="22"/>
      <c r="H403" s="20"/>
      <c r="I403" s="33"/>
      <c r="J403" s="11"/>
      <c r="K403" s="6"/>
      <c r="L403" s="19"/>
      <c r="M403" s="7"/>
      <c r="N403" s="5"/>
      <c r="O403" s="129" t="str">
        <f>IFERROR(IF(OR($C403="",$C403="No CAS"),INDEX('DEQ Pollutant List'!$D$7:$D$611,MATCH($D403,'DEQ Pollutant List'!$B$7:$B$611,0)),INDEX('DEQ Pollutant List'!$D$7:$D$611,MATCH($C403,'DEQ Pollutant List'!$A$7:$A$611,0))),"")</f>
        <v/>
      </c>
    </row>
    <row r="404" spans="1:15" ht="15" x14ac:dyDescent="0.25">
      <c r="A404" s="5"/>
      <c r="B404" s="7"/>
      <c r="C404" s="13"/>
      <c r="D404" s="18" t="str">
        <f>IFERROR(IF(C404="No CAS","",INDEX('DEQ Pollutant List'!$B$7:$B$611,MATCH('3. Pollutant Emissions - EF'!C404,'DEQ Pollutant List'!$A$7:$A$611,0))),"")</f>
        <v/>
      </c>
      <c r="E404" s="22"/>
      <c r="F404" s="20"/>
      <c r="G404" s="22"/>
      <c r="H404" s="20"/>
      <c r="I404" s="33"/>
      <c r="J404" s="11"/>
      <c r="K404" s="6"/>
      <c r="L404" s="19"/>
      <c r="M404" s="7"/>
      <c r="N404" s="5"/>
      <c r="O404" s="129" t="str">
        <f>IFERROR(IF(OR($C404="",$C404="No CAS"),INDEX('DEQ Pollutant List'!$D$7:$D$611,MATCH($D404,'DEQ Pollutant List'!$B$7:$B$611,0)),INDEX('DEQ Pollutant List'!$D$7:$D$611,MATCH($C404,'DEQ Pollutant List'!$A$7:$A$611,0))),"")</f>
        <v/>
      </c>
    </row>
    <row r="405" spans="1:15" ht="15" x14ac:dyDescent="0.25">
      <c r="A405" s="5"/>
      <c r="B405" s="7"/>
      <c r="C405" s="13"/>
      <c r="D405" s="18" t="str">
        <f>IFERROR(IF(C405="No CAS","",INDEX('DEQ Pollutant List'!$B$7:$B$611,MATCH('3. Pollutant Emissions - EF'!C405,'DEQ Pollutant List'!$A$7:$A$611,0))),"")</f>
        <v/>
      </c>
      <c r="E405" s="22"/>
      <c r="F405" s="20"/>
      <c r="G405" s="22"/>
      <c r="H405" s="20"/>
      <c r="I405" s="33"/>
      <c r="J405" s="11"/>
      <c r="K405" s="6"/>
      <c r="L405" s="19"/>
      <c r="M405" s="7"/>
      <c r="N405" s="5"/>
      <c r="O405" s="129" t="str">
        <f>IFERROR(IF(OR($C405="",$C405="No CAS"),INDEX('DEQ Pollutant List'!$D$7:$D$611,MATCH($D405,'DEQ Pollutant List'!$B$7:$B$611,0)),INDEX('DEQ Pollutant List'!$D$7:$D$611,MATCH($C405,'DEQ Pollutant List'!$A$7:$A$611,0))),"")</f>
        <v/>
      </c>
    </row>
    <row r="406" spans="1:15" ht="15" x14ac:dyDescent="0.25">
      <c r="A406" s="5"/>
      <c r="B406" s="7"/>
      <c r="C406" s="13"/>
      <c r="D406" s="18" t="str">
        <f>IFERROR(IF(C406="No CAS","",INDEX('DEQ Pollutant List'!$B$7:$B$611,MATCH('3. Pollutant Emissions - EF'!C406,'DEQ Pollutant List'!$A$7:$A$611,0))),"")</f>
        <v/>
      </c>
      <c r="E406" s="22"/>
      <c r="F406" s="20"/>
      <c r="G406" s="22"/>
      <c r="H406" s="20"/>
      <c r="I406" s="33"/>
      <c r="J406" s="11"/>
      <c r="K406" s="6"/>
      <c r="L406" s="19"/>
      <c r="M406" s="7"/>
      <c r="N406" s="5"/>
      <c r="O406" s="129" t="str">
        <f>IFERROR(IF(OR($C406="",$C406="No CAS"),INDEX('DEQ Pollutant List'!$D$7:$D$611,MATCH($D406,'DEQ Pollutant List'!$B$7:$B$611,0)),INDEX('DEQ Pollutant List'!$D$7:$D$611,MATCH($C406,'DEQ Pollutant List'!$A$7:$A$611,0))),"")</f>
        <v/>
      </c>
    </row>
    <row r="407" spans="1:15" ht="15" x14ac:dyDescent="0.25">
      <c r="A407" s="5"/>
      <c r="B407" s="7"/>
      <c r="C407" s="13"/>
      <c r="D407" s="18" t="str">
        <f>IFERROR(IF(C407="No CAS","",INDEX('DEQ Pollutant List'!$B$7:$B$611,MATCH('3. Pollutant Emissions - EF'!C407,'DEQ Pollutant List'!$A$7:$A$611,0))),"")</f>
        <v/>
      </c>
      <c r="E407" s="22"/>
      <c r="F407" s="20"/>
      <c r="G407" s="22"/>
      <c r="H407" s="20"/>
      <c r="I407" s="33"/>
      <c r="J407" s="11"/>
      <c r="K407" s="6"/>
      <c r="L407" s="19"/>
      <c r="M407" s="7"/>
      <c r="N407" s="5"/>
      <c r="O407" s="129" t="str">
        <f>IFERROR(IF(OR($C407="",$C407="No CAS"),INDEX('DEQ Pollutant List'!$D$7:$D$611,MATCH($D407,'DEQ Pollutant List'!$B$7:$B$611,0)),INDEX('DEQ Pollutant List'!$D$7:$D$611,MATCH($C407,'DEQ Pollutant List'!$A$7:$A$611,0))),"")</f>
        <v/>
      </c>
    </row>
    <row r="408" spans="1:15" ht="15" x14ac:dyDescent="0.25">
      <c r="A408" s="5"/>
      <c r="B408" s="7"/>
      <c r="C408" s="13"/>
      <c r="D408" s="18" t="str">
        <f>IFERROR(IF(C408="No CAS","",INDEX('DEQ Pollutant List'!$B$7:$B$611,MATCH('3. Pollutant Emissions - EF'!C408,'DEQ Pollutant List'!$A$7:$A$611,0))),"")</f>
        <v/>
      </c>
      <c r="E408" s="22"/>
      <c r="F408" s="20"/>
      <c r="G408" s="22"/>
      <c r="H408" s="20"/>
      <c r="I408" s="33"/>
      <c r="J408" s="11"/>
      <c r="K408" s="6"/>
      <c r="L408" s="19"/>
      <c r="M408" s="7"/>
      <c r="N408" s="5"/>
      <c r="O408" s="129" t="str">
        <f>IFERROR(IF(OR($C408="",$C408="No CAS"),INDEX('DEQ Pollutant List'!$D$7:$D$611,MATCH($D408,'DEQ Pollutant List'!$B$7:$B$611,0)),INDEX('DEQ Pollutant List'!$D$7:$D$611,MATCH($C408,'DEQ Pollutant List'!$A$7:$A$611,0))),"")</f>
        <v/>
      </c>
    </row>
    <row r="409" spans="1:15" ht="15" x14ac:dyDescent="0.25">
      <c r="A409" s="5"/>
      <c r="B409" s="7"/>
      <c r="C409" s="13"/>
      <c r="D409" s="18" t="str">
        <f>IFERROR(IF(C409="No CAS","",INDEX('DEQ Pollutant List'!$B$7:$B$611,MATCH('3. Pollutant Emissions - EF'!C409,'DEQ Pollutant List'!$A$7:$A$611,0))),"")</f>
        <v/>
      </c>
      <c r="E409" s="22"/>
      <c r="F409" s="20"/>
      <c r="G409" s="22"/>
      <c r="H409" s="20"/>
      <c r="I409" s="33"/>
      <c r="J409" s="11"/>
      <c r="K409" s="6"/>
      <c r="L409" s="19"/>
      <c r="M409" s="7"/>
      <c r="N409" s="5"/>
      <c r="O409" s="129" t="str">
        <f>IFERROR(IF(OR($C409="",$C409="No CAS"),INDEX('DEQ Pollutant List'!$D$7:$D$611,MATCH($D409,'DEQ Pollutant List'!$B$7:$B$611,0)),INDEX('DEQ Pollutant List'!$D$7:$D$611,MATCH($C409,'DEQ Pollutant List'!$A$7:$A$611,0))),"")</f>
        <v/>
      </c>
    </row>
    <row r="410" spans="1:15" ht="15" x14ac:dyDescent="0.25">
      <c r="A410" s="5"/>
      <c r="B410" s="7"/>
      <c r="C410" s="13"/>
      <c r="D410" s="18" t="str">
        <f>IFERROR(IF(C410="No CAS","",INDEX('DEQ Pollutant List'!$B$7:$B$611,MATCH('3. Pollutant Emissions - EF'!C410,'DEQ Pollutant List'!$A$7:$A$611,0))),"")</f>
        <v/>
      </c>
      <c r="E410" s="22"/>
      <c r="F410" s="20"/>
      <c r="G410" s="22"/>
      <c r="H410" s="20"/>
      <c r="I410" s="33"/>
      <c r="J410" s="11"/>
      <c r="K410" s="6"/>
      <c r="L410" s="19"/>
      <c r="M410" s="7"/>
      <c r="N410" s="5"/>
      <c r="O410" s="129" t="str">
        <f>IFERROR(IF(OR($C410="",$C410="No CAS"),INDEX('DEQ Pollutant List'!$D$7:$D$611,MATCH($D410,'DEQ Pollutant List'!$B$7:$B$611,0)),INDEX('DEQ Pollutant List'!$D$7:$D$611,MATCH($C410,'DEQ Pollutant List'!$A$7:$A$611,0))),"")</f>
        <v/>
      </c>
    </row>
    <row r="411" spans="1:15" ht="15" x14ac:dyDescent="0.25">
      <c r="A411" s="5"/>
      <c r="B411" s="7"/>
      <c r="C411" s="13"/>
      <c r="D411" s="18" t="str">
        <f>IFERROR(IF(C411="No CAS","",INDEX('DEQ Pollutant List'!$B$7:$B$611,MATCH('3. Pollutant Emissions - EF'!C411,'DEQ Pollutant List'!$A$7:$A$611,0))),"")</f>
        <v/>
      </c>
      <c r="E411" s="22"/>
      <c r="F411" s="20"/>
      <c r="G411" s="22"/>
      <c r="H411" s="20"/>
      <c r="I411" s="33"/>
      <c r="J411" s="11"/>
      <c r="K411" s="6"/>
      <c r="L411" s="19"/>
      <c r="M411" s="7"/>
      <c r="N411" s="5"/>
      <c r="O411" s="129" t="str">
        <f>IFERROR(IF(OR($C411="",$C411="No CAS"),INDEX('DEQ Pollutant List'!$D$7:$D$611,MATCH($D411,'DEQ Pollutant List'!$B$7:$B$611,0)),INDEX('DEQ Pollutant List'!$D$7:$D$611,MATCH($C411,'DEQ Pollutant List'!$A$7:$A$611,0))),"")</f>
        <v/>
      </c>
    </row>
    <row r="412" spans="1:15" ht="15" x14ac:dyDescent="0.25">
      <c r="A412" s="5"/>
      <c r="B412" s="7"/>
      <c r="C412" s="13"/>
      <c r="D412" s="18" t="str">
        <f>IFERROR(IF(C412="No CAS","",INDEX('DEQ Pollutant List'!$B$7:$B$611,MATCH('3. Pollutant Emissions - EF'!C412,'DEQ Pollutant List'!$A$7:$A$611,0))),"")</f>
        <v/>
      </c>
      <c r="E412" s="22"/>
      <c r="F412" s="20"/>
      <c r="G412" s="22"/>
      <c r="H412" s="20"/>
      <c r="I412" s="33"/>
      <c r="J412" s="11"/>
      <c r="K412" s="6"/>
      <c r="L412" s="19"/>
      <c r="M412" s="7"/>
      <c r="N412" s="5"/>
      <c r="O412" s="129" t="str">
        <f>IFERROR(IF(OR($C412="",$C412="No CAS"),INDEX('DEQ Pollutant List'!$D$7:$D$611,MATCH($D412,'DEQ Pollutant List'!$B$7:$B$611,0)),INDEX('DEQ Pollutant List'!$D$7:$D$611,MATCH($C412,'DEQ Pollutant List'!$A$7:$A$611,0))),"")</f>
        <v/>
      </c>
    </row>
    <row r="413" spans="1:15" ht="15" x14ac:dyDescent="0.25">
      <c r="A413" s="5"/>
      <c r="B413" s="7"/>
      <c r="C413" s="13"/>
      <c r="D413" s="18" t="str">
        <f>IFERROR(IF(C413="No CAS","",INDEX('DEQ Pollutant List'!$B$7:$B$611,MATCH('3. Pollutant Emissions - EF'!C413,'DEQ Pollutant List'!$A$7:$A$611,0))),"")</f>
        <v/>
      </c>
      <c r="E413" s="22"/>
      <c r="F413" s="20"/>
      <c r="G413" s="22"/>
      <c r="H413" s="20"/>
      <c r="I413" s="33"/>
      <c r="J413" s="11"/>
      <c r="K413" s="6"/>
      <c r="L413" s="19"/>
      <c r="M413" s="7"/>
      <c r="N413" s="5"/>
      <c r="O413" s="129" t="str">
        <f>IFERROR(IF(OR($C413="",$C413="No CAS"),INDEX('DEQ Pollutant List'!$D$7:$D$611,MATCH($D413,'DEQ Pollutant List'!$B$7:$B$611,0)),INDEX('DEQ Pollutant List'!$D$7:$D$611,MATCH($C413,'DEQ Pollutant List'!$A$7:$A$611,0))),"")</f>
        <v/>
      </c>
    </row>
    <row r="414" spans="1:15" ht="15" x14ac:dyDescent="0.25">
      <c r="A414" s="5"/>
      <c r="B414" s="7"/>
      <c r="C414" s="13"/>
      <c r="D414" s="18" t="str">
        <f>IFERROR(IF(C414="No CAS","",INDEX('DEQ Pollutant List'!$B$7:$B$611,MATCH('3. Pollutant Emissions - EF'!C414,'DEQ Pollutant List'!$A$7:$A$611,0))),"")</f>
        <v/>
      </c>
      <c r="E414" s="22"/>
      <c r="F414" s="20"/>
      <c r="G414" s="22"/>
      <c r="H414" s="20"/>
      <c r="I414" s="33"/>
      <c r="J414" s="11"/>
      <c r="K414" s="6"/>
      <c r="L414" s="19"/>
      <c r="M414" s="7"/>
      <c r="N414" s="5"/>
      <c r="O414" s="129" t="str">
        <f>IFERROR(IF(OR($C414="",$C414="No CAS"),INDEX('DEQ Pollutant List'!$D$7:$D$611,MATCH($D414,'DEQ Pollutant List'!$B$7:$B$611,0)),INDEX('DEQ Pollutant List'!$D$7:$D$611,MATCH($C414,'DEQ Pollutant List'!$A$7:$A$611,0))),"")</f>
        <v/>
      </c>
    </row>
    <row r="415" spans="1:15" ht="15" x14ac:dyDescent="0.25">
      <c r="A415" s="5"/>
      <c r="B415" s="7"/>
      <c r="C415" s="13"/>
      <c r="D415" s="18" t="str">
        <f>IFERROR(IF(C415="No CAS","",INDEX('DEQ Pollutant List'!$B$7:$B$611,MATCH('3. Pollutant Emissions - EF'!C415,'DEQ Pollutant List'!$A$7:$A$611,0))),"")</f>
        <v/>
      </c>
      <c r="E415" s="22"/>
      <c r="F415" s="20"/>
      <c r="G415" s="22"/>
      <c r="H415" s="20"/>
      <c r="I415" s="33"/>
      <c r="J415" s="11"/>
      <c r="K415" s="6"/>
      <c r="L415" s="19"/>
      <c r="M415" s="7"/>
      <c r="N415" s="5"/>
      <c r="O415" s="129" t="str">
        <f>IFERROR(IF(OR($C415="",$C415="No CAS"),INDEX('DEQ Pollutant List'!$D$7:$D$611,MATCH($D415,'DEQ Pollutant List'!$B$7:$B$611,0)),INDEX('DEQ Pollutant List'!$D$7:$D$611,MATCH($C415,'DEQ Pollutant List'!$A$7:$A$611,0))),"")</f>
        <v/>
      </c>
    </row>
    <row r="416" spans="1:15" ht="15" x14ac:dyDescent="0.25">
      <c r="A416" s="5"/>
      <c r="B416" s="7"/>
      <c r="C416" s="13"/>
      <c r="D416" s="18" t="str">
        <f>IFERROR(IF(C416="No CAS","",INDEX('DEQ Pollutant List'!$B$7:$B$611,MATCH('3. Pollutant Emissions - EF'!C416,'DEQ Pollutant List'!$A$7:$A$611,0))),"")</f>
        <v/>
      </c>
      <c r="E416" s="22"/>
      <c r="F416" s="20"/>
      <c r="G416" s="22"/>
      <c r="H416" s="20"/>
      <c r="I416" s="33"/>
      <c r="J416" s="11"/>
      <c r="K416" s="6"/>
      <c r="L416" s="19"/>
      <c r="M416" s="7"/>
      <c r="N416" s="5"/>
      <c r="O416" s="129" t="str">
        <f>IFERROR(IF(OR($C416="",$C416="No CAS"),INDEX('DEQ Pollutant List'!$D$7:$D$611,MATCH($D416,'DEQ Pollutant List'!$B$7:$B$611,0)),INDEX('DEQ Pollutant List'!$D$7:$D$611,MATCH($C416,'DEQ Pollutant List'!$A$7:$A$611,0))),"")</f>
        <v/>
      </c>
    </row>
    <row r="417" spans="1:15" ht="15" x14ac:dyDescent="0.25">
      <c r="A417" s="5"/>
      <c r="B417" s="7"/>
      <c r="C417" s="13"/>
      <c r="D417" s="18" t="str">
        <f>IFERROR(IF(C417="No CAS","",INDEX('DEQ Pollutant List'!$B$7:$B$611,MATCH('3. Pollutant Emissions - EF'!C417,'DEQ Pollutant List'!$A$7:$A$611,0))),"")</f>
        <v/>
      </c>
      <c r="E417" s="22"/>
      <c r="F417" s="20"/>
      <c r="G417" s="22"/>
      <c r="H417" s="20"/>
      <c r="I417" s="33"/>
      <c r="J417" s="11"/>
      <c r="K417" s="6"/>
      <c r="L417" s="19"/>
      <c r="M417" s="7"/>
      <c r="N417" s="5"/>
      <c r="O417" s="129" t="str">
        <f>IFERROR(IF(OR($C417="",$C417="No CAS"),INDEX('DEQ Pollutant List'!$D$7:$D$611,MATCH($D417,'DEQ Pollutant List'!$B$7:$B$611,0)),INDEX('DEQ Pollutant List'!$D$7:$D$611,MATCH($C417,'DEQ Pollutant List'!$A$7:$A$611,0))),"")</f>
        <v/>
      </c>
    </row>
    <row r="418" spans="1:15" ht="15" x14ac:dyDescent="0.25">
      <c r="A418" s="5"/>
      <c r="B418" s="7"/>
      <c r="C418" s="13"/>
      <c r="D418" s="18" t="str">
        <f>IFERROR(IF(C418="No CAS","",INDEX('DEQ Pollutant List'!$B$7:$B$611,MATCH('3. Pollutant Emissions - EF'!C418,'DEQ Pollutant List'!$A$7:$A$611,0))),"")</f>
        <v/>
      </c>
      <c r="E418" s="22"/>
      <c r="F418" s="20"/>
      <c r="G418" s="22"/>
      <c r="H418" s="20"/>
      <c r="I418" s="33"/>
      <c r="J418" s="11"/>
      <c r="K418" s="6"/>
      <c r="L418" s="19"/>
      <c r="M418" s="7"/>
      <c r="N418" s="5"/>
      <c r="O418" s="129" t="str">
        <f>IFERROR(IF(OR($C418="",$C418="No CAS"),INDEX('DEQ Pollutant List'!$D$7:$D$611,MATCH($D418,'DEQ Pollutant List'!$B$7:$B$611,0)),INDEX('DEQ Pollutant List'!$D$7:$D$611,MATCH($C418,'DEQ Pollutant List'!$A$7:$A$611,0))),"")</f>
        <v/>
      </c>
    </row>
    <row r="419" spans="1:15" ht="15" x14ac:dyDescent="0.25">
      <c r="A419" s="5"/>
      <c r="B419" s="7"/>
      <c r="C419" s="13"/>
      <c r="D419" s="18" t="str">
        <f>IFERROR(IF(C419="No CAS","",INDEX('DEQ Pollutant List'!$B$7:$B$611,MATCH('3. Pollutant Emissions - EF'!C419,'DEQ Pollutant List'!$A$7:$A$611,0))),"")</f>
        <v/>
      </c>
      <c r="E419" s="22"/>
      <c r="F419" s="20"/>
      <c r="G419" s="22"/>
      <c r="H419" s="20"/>
      <c r="I419" s="33"/>
      <c r="J419" s="11"/>
      <c r="K419" s="6"/>
      <c r="L419" s="19"/>
      <c r="M419" s="7"/>
      <c r="N419" s="5"/>
      <c r="O419" s="129" t="str">
        <f>IFERROR(IF(OR($C419="",$C419="No CAS"),INDEX('DEQ Pollutant List'!$D$7:$D$611,MATCH($D419,'DEQ Pollutant List'!$B$7:$B$611,0)),INDEX('DEQ Pollutant List'!$D$7:$D$611,MATCH($C419,'DEQ Pollutant List'!$A$7:$A$611,0))),"")</f>
        <v/>
      </c>
    </row>
    <row r="420" spans="1:15" ht="15" x14ac:dyDescent="0.25">
      <c r="A420" s="5"/>
      <c r="B420" s="7"/>
      <c r="C420" s="13"/>
      <c r="D420" s="18" t="str">
        <f>IFERROR(IF(C420="No CAS","",INDEX('DEQ Pollutant List'!$B$7:$B$611,MATCH('3. Pollutant Emissions - EF'!C420,'DEQ Pollutant List'!$A$7:$A$611,0))),"")</f>
        <v/>
      </c>
      <c r="E420" s="22"/>
      <c r="F420" s="20"/>
      <c r="G420" s="22"/>
      <c r="H420" s="20"/>
      <c r="I420" s="33"/>
      <c r="J420" s="11"/>
      <c r="K420" s="6"/>
      <c r="L420" s="19"/>
      <c r="M420" s="7"/>
      <c r="N420" s="5"/>
      <c r="O420" s="129" t="str">
        <f>IFERROR(IF(OR($C420="",$C420="No CAS"),INDEX('DEQ Pollutant List'!$D$7:$D$611,MATCH($D420,'DEQ Pollutant List'!$B$7:$B$611,0)),INDEX('DEQ Pollutant List'!$D$7:$D$611,MATCH($C420,'DEQ Pollutant List'!$A$7:$A$611,0))),"")</f>
        <v/>
      </c>
    </row>
    <row r="421" spans="1:15" ht="15" x14ac:dyDescent="0.25">
      <c r="A421" s="5"/>
      <c r="B421" s="7"/>
      <c r="C421" s="13"/>
      <c r="D421" s="18" t="str">
        <f>IFERROR(IF(C421="No CAS","",INDEX('DEQ Pollutant List'!$B$7:$B$611,MATCH('3. Pollutant Emissions - EF'!C421,'DEQ Pollutant List'!$A$7:$A$611,0))),"")</f>
        <v/>
      </c>
      <c r="E421" s="22"/>
      <c r="F421" s="20"/>
      <c r="G421" s="22"/>
      <c r="H421" s="20"/>
      <c r="I421" s="33"/>
      <c r="J421" s="11"/>
      <c r="K421" s="6"/>
      <c r="L421" s="19"/>
      <c r="M421" s="7"/>
      <c r="N421" s="5"/>
      <c r="O421" s="129" t="str">
        <f>IFERROR(IF(OR($C421="",$C421="No CAS"),INDEX('DEQ Pollutant List'!$D$7:$D$611,MATCH($D421,'DEQ Pollutant List'!$B$7:$B$611,0)),INDEX('DEQ Pollutant List'!$D$7:$D$611,MATCH($C421,'DEQ Pollutant List'!$A$7:$A$611,0))),"")</f>
        <v/>
      </c>
    </row>
    <row r="422" spans="1:15" ht="15" x14ac:dyDescent="0.25">
      <c r="A422" s="5"/>
      <c r="B422" s="7"/>
      <c r="C422" s="13"/>
      <c r="D422" s="18" t="str">
        <f>IFERROR(IF(C422="No CAS","",INDEX('DEQ Pollutant List'!$B$7:$B$611,MATCH('3. Pollutant Emissions - EF'!C422,'DEQ Pollutant List'!$A$7:$A$611,0))),"")</f>
        <v/>
      </c>
      <c r="E422" s="22"/>
      <c r="F422" s="20"/>
      <c r="G422" s="22"/>
      <c r="H422" s="20"/>
      <c r="I422" s="33"/>
      <c r="J422" s="11"/>
      <c r="K422" s="6"/>
      <c r="L422" s="19"/>
      <c r="M422" s="7"/>
      <c r="N422" s="5"/>
      <c r="O422" s="129" t="str">
        <f>IFERROR(IF(OR($C422="",$C422="No CAS"),INDEX('DEQ Pollutant List'!$D$7:$D$611,MATCH($D422,'DEQ Pollutant List'!$B$7:$B$611,0)),INDEX('DEQ Pollutant List'!$D$7:$D$611,MATCH($C422,'DEQ Pollutant List'!$A$7:$A$611,0))),"")</f>
        <v/>
      </c>
    </row>
    <row r="423" spans="1:15" ht="15" x14ac:dyDescent="0.25">
      <c r="A423" s="5"/>
      <c r="B423" s="7"/>
      <c r="C423" s="13"/>
      <c r="D423" s="18" t="str">
        <f>IFERROR(IF(C423="No CAS","",INDEX('DEQ Pollutant List'!$B$7:$B$611,MATCH('3. Pollutant Emissions - EF'!C423,'DEQ Pollutant List'!$A$7:$A$611,0))),"")</f>
        <v/>
      </c>
      <c r="E423" s="22"/>
      <c r="F423" s="20"/>
      <c r="G423" s="22"/>
      <c r="H423" s="20"/>
      <c r="I423" s="33"/>
      <c r="J423" s="11"/>
      <c r="K423" s="6"/>
      <c r="L423" s="19"/>
      <c r="M423" s="7"/>
      <c r="N423" s="5"/>
      <c r="O423" s="129" t="str">
        <f>IFERROR(IF(OR($C423="",$C423="No CAS"),INDEX('DEQ Pollutant List'!$D$7:$D$611,MATCH($D423,'DEQ Pollutant List'!$B$7:$B$611,0)),INDEX('DEQ Pollutant List'!$D$7:$D$611,MATCH($C423,'DEQ Pollutant List'!$A$7:$A$611,0))),"")</f>
        <v/>
      </c>
    </row>
    <row r="424" spans="1:15" ht="15" x14ac:dyDescent="0.25">
      <c r="A424" s="5"/>
      <c r="B424" s="7"/>
      <c r="C424" s="13"/>
      <c r="D424" s="18" t="str">
        <f>IFERROR(IF(C424="No CAS","",INDEX('DEQ Pollutant List'!$B$7:$B$611,MATCH('3. Pollutant Emissions - EF'!C424,'DEQ Pollutant List'!$A$7:$A$611,0))),"")</f>
        <v/>
      </c>
      <c r="E424" s="22"/>
      <c r="F424" s="20"/>
      <c r="G424" s="22"/>
      <c r="H424" s="20"/>
      <c r="I424" s="33"/>
      <c r="J424" s="11"/>
      <c r="K424" s="6"/>
      <c r="L424" s="19"/>
      <c r="M424" s="7"/>
      <c r="N424" s="5"/>
      <c r="O424" s="129" t="str">
        <f>IFERROR(IF(OR($C424="",$C424="No CAS"),INDEX('DEQ Pollutant List'!$D$7:$D$611,MATCH($D424,'DEQ Pollutant List'!$B$7:$B$611,0)),INDEX('DEQ Pollutant List'!$D$7:$D$611,MATCH($C424,'DEQ Pollutant List'!$A$7:$A$611,0))),"")</f>
        <v/>
      </c>
    </row>
    <row r="425" spans="1:15" ht="15" x14ac:dyDescent="0.25">
      <c r="A425" s="5"/>
      <c r="B425" s="7"/>
      <c r="C425" s="13"/>
      <c r="D425" s="18" t="str">
        <f>IFERROR(IF(C425="No CAS","",INDEX('DEQ Pollutant List'!$B$7:$B$611,MATCH('3. Pollutant Emissions - EF'!C425,'DEQ Pollutant List'!$A$7:$A$611,0))),"")</f>
        <v/>
      </c>
      <c r="E425" s="22"/>
      <c r="F425" s="20"/>
      <c r="G425" s="22"/>
      <c r="H425" s="20"/>
      <c r="I425" s="33"/>
      <c r="J425" s="11"/>
      <c r="K425" s="6"/>
      <c r="L425" s="19"/>
      <c r="M425" s="7"/>
      <c r="N425" s="5"/>
      <c r="O425" s="129" t="str">
        <f>IFERROR(IF(OR($C425="",$C425="No CAS"),INDEX('DEQ Pollutant List'!$D$7:$D$611,MATCH($D425,'DEQ Pollutant List'!$B$7:$B$611,0)),INDEX('DEQ Pollutant List'!$D$7:$D$611,MATCH($C425,'DEQ Pollutant List'!$A$7:$A$611,0))),"")</f>
        <v/>
      </c>
    </row>
    <row r="426" spans="1:15" ht="15" x14ac:dyDescent="0.25">
      <c r="A426" s="5"/>
      <c r="B426" s="7"/>
      <c r="C426" s="13"/>
      <c r="D426" s="18" t="str">
        <f>IFERROR(IF(C426="No CAS","",INDEX('DEQ Pollutant List'!$B$7:$B$611,MATCH('3. Pollutant Emissions - EF'!C426,'DEQ Pollutant List'!$A$7:$A$611,0))),"")</f>
        <v/>
      </c>
      <c r="E426" s="22"/>
      <c r="F426" s="20"/>
      <c r="G426" s="22"/>
      <c r="H426" s="20"/>
      <c r="I426" s="33"/>
      <c r="J426" s="11"/>
      <c r="K426" s="6"/>
      <c r="L426" s="19"/>
      <c r="M426" s="7"/>
      <c r="N426" s="5"/>
      <c r="O426" s="129" t="str">
        <f>IFERROR(IF(OR($C426="",$C426="No CAS"),INDEX('DEQ Pollutant List'!$D$7:$D$611,MATCH($D426,'DEQ Pollutant List'!$B$7:$B$611,0)),INDEX('DEQ Pollutant List'!$D$7:$D$611,MATCH($C426,'DEQ Pollutant List'!$A$7:$A$611,0))),"")</f>
        <v/>
      </c>
    </row>
    <row r="427" spans="1:15" ht="15" x14ac:dyDescent="0.25">
      <c r="A427" s="5"/>
      <c r="B427" s="7"/>
      <c r="C427" s="13"/>
      <c r="D427" s="18" t="str">
        <f>IFERROR(IF(C427="No CAS","",INDEX('DEQ Pollutant List'!$B$7:$B$611,MATCH('3. Pollutant Emissions - EF'!C427,'DEQ Pollutant List'!$A$7:$A$611,0))),"")</f>
        <v/>
      </c>
      <c r="E427" s="22"/>
      <c r="F427" s="20"/>
      <c r="G427" s="22"/>
      <c r="H427" s="20"/>
      <c r="I427" s="33"/>
      <c r="J427" s="11"/>
      <c r="K427" s="6"/>
      <c r="L427" s="19"/>
      <c r="M427" s="7"/>
      <c r="N427" s="5"/>
      <c r="O427" s="129" t="str">
        <f>IFERROR(IF(OR($C427="",$C427="No CAS"),INDEX('DEQ Pollutant List'!$D$7:$D$611,MATCH($D427,'DEQ Pollutant List'!$B$7:$B$611,0)),INDEX('DEQ Pollutant List'!$D$7:$D$611,MATCH($C427,'DEQ Pollutant List'!$A$7:$A$611,0))),"")</f>
        <v/>
      </c>
    </row>
    <row r="428" spans="1:15" ht="15" x14ac:dyDescent="0.25">
      <c r="A428" s="5"/>
      <c r="B428" s="7"/>
      <c r="C428" s="13"/>
      <c r="D428" s="18" t="str">
        <f>IFERROR(IF(C428="No CAS","",INDEX('DEQ Pollutant List'!$B$7:$B$611,MATCH('3. Pollutant Emissions - EF'!C428,'DEQ Pollutant List'!$A$7:$A$611,0))),"")</f>
        <v/>
      </c>
      <c r="E428" s="22"/>
      <c r="F428" s="20"/>
      <c r="G428" s="22"/>
      <c r="H428" s="20"/>
      <c r="I428" s="33"/>
      <c r="J428" s="11"/>
      <c r="K428" s="6"/>
      <c r="L428" s="19"/>
      <c r="M428" s="7"/>
      <c r="N428" s="5"/>
      <c r="O428" s="129" t="str">
        <f>IFERROR(IF(OR($C428="",$C428="No CAS"),INDEX('DEQ Pollutant List'!$D$7:$D$611,MATCH($D428,'DEQ Pollutant List'!$B$7:$B$611,0)),INDEX('DEQ Pollutant List'!$D$7:$D$611,MATCH($C428,'DEQ Pollutant List'!$A$7:$A$611,0))),"")</f>
        <v/>
      </c>
    </row>
    <row r="429" spans="1:15" ht="15" x14ac:dyDescent="0.25">
      <c r="A429" s="5"/>
      <c r="B429" s="7"/>
      <c r="C429" s="13"/>
      <c r="D429" s="18" t="str">
        <f>IFERROR(IF(C429="No CAS","",INDEX('DEQ Pollutant List'!$B$7:$B$611,MATCH('3. Pollutant Emissions - EF'!C429,'DEQ Pollutant List'!$A$7:$A$611,0))),"")</f>
        <v/>
      </c>
      <c r="E429" s="22"/>
      <c r="F429" s="20"/>
      <c r="G429" s="22"/>
      <c r="H429" s="20"/>
      <c r="I429" s="33"/>
      <c r="J429" s="11"/>
      <c r="K429" s="6"/>
      <c r="L429" s="19"/>
      <c r="M429" s="7"/>
      <c r="N429" s="5"/>
      <c r="O429" s="129" t="str">
        <f>IFERROR(IF(OR($C429="",$C429="No CAS"),INDEX('DEQ Pollutant List'!$D$7:$D$611,MATCH($D429,'DEQ Pollutant List'!$B$7:$B$611,0)),INDEX('DEQ Pollutant List'!$D$7:$D$611,MATCH($C429,'DEQ Pollutant List'!$A$7:$A$611,0))),"")</f>
        <v/>
      </c>
    </row>
    <row r="430" spans="1:15" ht="15" x14ac:dyDescent="0.25">
      <c r="A430" s="5"/>
      <c r="B430" s="7"/>
      <c r="C430" s="13"/>
      <c r="D430" s="18" t="str">
        <f>IFERROR(IF(C430="No CAS","",INDEX('DEQ Pollutant List'!$B$7:$B$611,MATCH('3. Pollutant Emissions - EF'!C430,'DEQ Pollutant List'!$A$7:$A$611,0))),"")</f>
        <v/>
      </c>
      <c r="E430" s="22"/>
      <c r="F430" s="20"/>
      <c r="G430" s="22"/>
      <c r="H430" s="20"/>
      <c r="I430" s="33"/>
      <c r="J430" s="11"/>
      <c r="K430" s="6"/>
      <c r="L430" s="19"/>
      <c r="M430" s="7"/>
      <c r="N430" s="5"/>
      <c r="O430" s="129" t="str">
        <f>IFERROR(IF(OR($C430="",$C430="No CAS"),INDEX('DEQ Pollutant List'!$D$7:$D$611,MATCH($D430,'DEQ Pollutant List'!$B$7:$B$611,0)),INDEX('DEQ Pollutant List'!$D$7:$D$611,MATCH($C430,'DEQ Pollutant List'!$A$7:$A$611,0))),"")</f>
        <v/>
      </c>
    </row>
    <row r="431" spans="1:15" ht="15" x14ac:dyDescent="0.25">
      <c r="A431" s="5"/>
      <c r="B431" s="7"/>
      <c r="C431" s="13"/>
      <c r="D431" s="18" t="str">
        <f>IFERROR(IF(C431="No CAS","",INDEX('DEQ Pollutant List'!$B$7:$B$611,MATCH('3. Pollutant Emissions - EF'!C431,'DEQ Pollutant List'!$A$7:$A$611,0))),"")</f>
        <v/>
      </c>
      <c r="E431" s="22"/>
      <c r="F431" s="20"/>
      <c r="G431" s="22"/>
      <c r="H431" s="20"/>
      <c r="I431" s="33"/>
      <c r="J431" s="11"/>
      <c r="K431" s="6"/>
      <c r="L431" s="19"/>
      <c r="M431" s="7"/>
      <c r="N431" s="5"/>
      <c r="O431" s="129" t="str">
        <f>IFERROR(IF(OR($C431="",$C431="No CAS"),INDEX('DEQ Pollutant List'!$D$7:$D$611,MATCH($D431,'DEQ Pollutant List'!$B$7:$B$611,0)),INDEX('DEQ Pollutant List'!$D$7:$D$611,MATCH($C431,'DEQ Pollutant List'!$A$7:$A$611,0))),"")</f>
        <v/>
      </c>
    </row>
    <row r="432" spans="1:15" ht="15" x14ac:dyDescent="0.25">
      <c r="A432" s="5"/>
      <c r="B432" s="7"/>
      <c r="C432" s="13"/>
      <c r="D432" s="18" t="str">
        <f>IFERROR(IF(C432="No CAS","",INDEX('DEQ Pollutant List'!$B$7:$B$611,MATCH('3. Pollutant Emissions - EF'!C432,'DEQ Pollutant List'!$A$7:$A$611,0))),"")</f>
        <v/>
      </c>
      <c r="E432" s="22"/>
      <c r="F432" s="20"/>
      <c r="G432" s="22"/>
      <c r="H432" s="20"/>
      <c r="I432" s="33"/>
      <c r="J432" s="11"/>
      <c r="K432" s="6"/>
      <c r="L432" s="19"/>
      <c r="M432" s="7"/>
      <c r="N432" s="5"/>
      <c r="O432" s="129" t="str">
        <f>IFERROR(IF(OR($C432="",$C432="No CAS"),INDEX('DEQ Pollutant List'!$D$7:$D$611,MATCH($D432,'DEQ Pollutant List'!$B$7:$B$611,0)),INDEX('DEQ Pollutant List'!$D$7:$D$611,MATCH($C432,'DEQ Pollutant List'!$A$7:$A$611,0))),"")</f>
        <v/>
      </c>
    </row>
    <row r="433" spans="1:15" ht="15" x14ac:dyDescent="0.25">
      <c r="A433" s="5"/>
      <c r="B433" s="7"/>
      <c r="C433" s="13"/>
      <c r="D433" s="18" t="str">
        <f>IFERROR(IF(C433="No CAS","",INDEX('DEQ Pollutant List'!$B$7:$B$611,MATCH('3. Pollutant Emissions - EF'!C433,'DEQ Pollutant List'!$A$7:$A$611,0))),"")</f>
        <v/>
      </c>
      <c r="E433" s="22"/>
      <c r="F433" s="20"/>
      <c r="G433" s="22"/>
      <c r="H433" s="20"/>
      <c r="I433" s="33"/>
      <c r="J433" s="11"/>
      <c r="K433" s="6"/>
      <c r="L433" s="19"/>
      <c r="M433" s="7"/>
      <c r="N433" s="5"/>
      <c r="O433" s="129" t="str">
        <f>IFERROR(IF(OR($C433="",$C433="No CAS"),INDEX('DEQ Pollutant List'!$D$7:$D$611,MATCH($D433,'DEQ Pollutant List'!$B$7:$B$611,0)),INDEX('DEQ Pollutant List'!$D$7:$D$611,MATCH($C433,'DEQ Pollutant List'!$A$7:$A$611,0))),"")</f>
        <v/>
      </c>
    </row>
    <row r="434" spans="1:15" ht="15" x14ac:dyDescent="0.25">
      <c r="A434" s="5"/>
      <c r="B434" s="7"/>
      <c r="C434" s="13"/>
      <c r="D434" s="18" t="str">
        <f>IFERROR(IF(C434="No CAS","",INDEX('DEQ Pollutant List'!$B$7:$B$611,MATCH('3. Pollutant Emissions - EF'!C434,'DEQ Pollutant List'!$A$7:$A$611,0))),"")</f>
        <v/>
      </c>
      <c r="E434" s="22"/>
      <c r="F434" s="20"/>
      <c r="G434" s="22"/>
      <c r="H434" s="20"/>
      <c r="I434" s="33"/>
      <c r="J434" s="11"/>
      <c r="K434" s="6"/>
      <c r="L434" s="19"/>
      <c r="M434" s="7"/>
      <c r="N434" s="5"/>
      <c r="O434" s="129" t="str">
        <f>IFERROR(IF(OR($C434="",$C434="No CAS"),INDEX('DEQ Pollutant List'!$D$7:$D$611,MATCH($D434,'DEQ Pollutant List'!$B$7:$B$611,0)),INDEX('DEQ Pollutant List'!$D$7:$D$611,MATCH($C434,'DEQ Pollutant List'!$A$7:$A$611,0))),"")</f>
        <v/>
      </c>
    </row>
    <row r="435" spans="1:15" ht="15" x14ac:dyDescent="0.25">
      <c r="A435" s="5"/>
      <c r="B435" s="7"/>
      <c r="C435" s="13"/>
      <c r="D435" s="18" t="str">
        <f>IFERROR(IF(C435="No CAS","",INDEX('DEQ Pollutant List'!$B$7:$B$611,MATCH('3. Pollutant Emissions - EF'!C435,'DEQ Pollutant List'!$A$7:$A$611,0))),"")</f>
        <v/>
      </c>
      <c r="E435" s="22"/>
      <c r="F435" s="20"/>
      <c r="G435" s="22"/>
      <c r="H435" s="20"/>
      <c r="I435" s="33"/>
      <c r="J435" s="11"/>
      <c r="K435" s="6"/>
      <c r="L435" s="19"/>
      <c r="M435" s="7"/>
      <c r="N435" s="5"/>
      <c r="O435" s="129" t="str">
        <f>IFERROR(IF(OR($C435="",$C435="No CAS"),INDEX('DEQ Pollutant List'!$D$7:$D$611,MATCH($D435,'DEQ Pollutant List'!$B$7:$B$611,0)),INDEX('DEQ Pollutant List'!$D$7:$D$611,MATCH($C435,'DEQ Pollutant List'!$A$7:$A$611,0))),"")</f>
        <v/>
      </c>
    </row>
    <row r="436" spans="1:15" ht="15" x14ac:dyDescent="0.25">
      <c r="A436" s="5"/>
      <c r="B436" s="7"/>
      <c r="C436" s="13"/>
      <c r="D436" s="18" t="str">
        <f>IFERROR(IF(C436="No CAS","",INDEX('DEQ Pollutant List'!$B$7:$B$611,MATCH('3. Pollutant Emissions - EF'!C436,'DEQ Pollutant List'!$A$7:$A$611,0))),"")</f>
        <v/>
      </c>
      <c r="E436" s="22"/>
      <c r="F436" s="20"/>
      <c r="G436" s="22"/>
      <c r="H436" s="20"/>
      <c r="I436" s="33"/>
      <c r="J436" s="11"/>
      <c r="K436" s="6"/>
      <c r="L436" s="19"/>
      <c r="M436" s="7"/>
      <c r="N436" s="5"/>
      <c r="O436" s="129" t="str">
        <f>IFERROR(IF(OR($C436="",$C436="No CAS"),INDEX('DEQ Pollutant List'!$D$7:$D$611,MATCH($D436,'DEQ Pollutant List'!$B$7:$B$611,0)),INDEX('DEQ Pollutant List'!$D$7:$D$611,MATCH($C436,'DEQ Pollutant List'!$A$7:$A$611,0))),"")</f>
        <v/>
      </c>
    </row>
    <row r="437" spans="1:15" ht="15" x14ac:dyDescent="0.25">
      <c r="A437" s="5"/>
      <c r="B437" s="7"/>
      <c r="C437" s="13"/>
      <c r="D437" s="18" t="str">
        <f>IFERROR(IF(C437="No CAS","",INDEX('DEQ Pollutant List'!$B$7:$B$611,MATCH('3. Pollutant Emissions - EF'!C437,'DEQ Pollutant List'!$A$7:$A$611,0))),"")</f>
        <v/>
      </c>
      <c r="E437" s="22"/>
      <c r="F437" s="20"/>
      <c r="G437" s="22"/>
      <c r="H437" s="20"/>
      <c r="I437" s="33"/>
      <c r="J437" s="11"/>
      <c r="K437" s="6"/>
      <c r="L437" s="19"/>
      <c r="M437" s="7"/>
      <c r="N437" s="5"/>
      <c r="O437" s="129" t="str">
        <f>IFERROR(IF(OR($C437="",$C437="No CAS"),INDEX('DEQ Pollutant List'!$D$7:$D$611,MATCH($D437,'DEQ Pollutant List'!$B$7:$B$611,0)),INDEX('DEQ Pollutant List'!$D$7:$D$611,MATCH($C437,'DEQ Pollutant List'!$A$7:$A$611,0))),"")</f>
        <v/>
      </c>
    </row>
    <row r="438" spans="1:15" ht="15" x14ac:dyDescent="0.25">
      <c r="A438" s="5"/>
      <c r="B438" s="7"/>
      <c r="C438" s="13"/>
      <c r="D438" s="18" t="str">
        <f>IFERROR(IF(C438="No CAS","",INDEX('DEQ Pollutant List'!$B$7:$B$611,MATCH('3. Pollutant Emissions - EF'!C438,'DEQ Pollutant List'!$A$7:$A$611,0))),"")</f>
        <v/>
      </c>
      <c r="E438" s="22"/>
      <c r="F438" s="20"/>
      <c r="G438" s="22"/>
      <c r="H438" s="20"/>
      <c r="I438" s="33"/>
      <c r="J438" s="11"/>
      <c r="K438" s="6"/>
      <c r="L438" s="19"/>
      <c r="M438" s="7"/>
      <c r="N438" s="5"/>
      <c r="O438" s="129" t="str">
        <f>IFERROR(IF(OR($C438="",$C438="No CAS"),INDEX('DEQ Pollutant List'!$D$7:$D$611,MATCH($D438,'DEQ Pollutant List'!$B$7:$B$611,0)),INDEX('DEQ Pollutant List'!$D$7:$D$611,MATCH($C438,'DEQ Pollutant List'!$A$7:$A$611,0))),"")</f>
        <v/>
      </c>
    </row>
    <row r="439" spans="1:15" ht="15" x14ac:dyDescent="0.25">
      <c r="A439" s="5"/>
      <c r="B439" s="7"/>
      <c r="C439" s="13"/>
      <c r="D439" s="18" t="str">
        <f>IFERROR(IF(C439="No CAS","",INDEX('DEQ Pollutant List'!$B$7:$B$611,MATCH('3. Pollutant Emissions - EF'!C439,'DEQ Pollutant List'!$A$7:$A$611,0))),"")</f>
        <v/>
      </c>
      <c r="E439" s="22"/>
      <c r="F439" s="20"/>
      <c r="G439" s="22"/>
      <c r="H439" s="20"/>
      <c r="I439" s="33"/>
      <c r="J439" s="11"/>
      <c r="K439" s="6"/>
      <c r="L439" s="19"/>
      <c r="M439" s="7"/>
      <c r="N439" s="5"/>
      <c r="O439" s="129" t="str">
        <f>IFERROR(IF(OR($C439="",$C439="No CAS"),INDEX('DEQ Pollutant List'!$D$7:$D$611,MATCH($D439,'DEQ Pollutant List'!$B$7:$B$611,0)),INDEX('DEQ Pollutant List'!$D$7:$D$611,MATCH($C439,'DEQ Pollutant List'!$A$7:$A$611,0))),"")</f>
        <v/>
      </c>
    </row>
    <row r="440" spans="1:15" ht="15" x14ac:dyDescent="0.25">
      <c r="A440" s="5"/>
      <c r="B440" s="7"/>
      <c r="C440" s="13"/>
      <c r="D440" s="18" t="str">
        <f>IFERROR(IF(C440="No CAS","",INDEX('DEQ Pollutant List'!$B$7:$B$611,MATCH('3. Pollutant Emissions - EF'!C440,'DEQ Pollutant List'!$A$7:$A$611,0))),"")</f>
        <v/>
      </c>
      <c r="E440" s="22"/>
      <c r="F440" s="20"/>
      <c r="G440" s="22"/>
      <c r="H440" s="20"/>
      <c r="I440" s="33"/>
      <c r="J440" s="11"/>
      <c r="K440" s="6"/>
      <c r="L440" s="19"/>
      <c r="M440" s="7"/>
      <c r="N440" s="5"/>
      <c r="O440" s="129" t="str">
        <f>IFERROR(IF(OR($C440="",$C440="No CAS"),INDEX('DEQ Pollutant List'!$D$7:$D$611,MATCH($D440,'DEQ Pollutant List'!$B$7:$B$611,0)),INDEX('DEQ Pollutant List'!$D$7:$D$611,MATCH($C440,'DEQ Pollutant List'!$A$7:$A$611,0))),"")</f>
        <v/>
      </c>
    </row>
    <row r="441" spans="1:15" ht="15" x14ac:dyDescent="0.25">
      <c r="A441" s="5"/>
      <c r="B441" s="7"/>
      <c r="C441" s="13"/>
      <c r="D441" s="18" t="str">
        <f>IFERROR(IF(C441="No CAS","",INDEX('DEQ Pollutant List'!$B$7:$B$611,MATCH('3. Pollutant Emissions - EF'!C441,'DEQ Pollutant List'!$A$7:$A$611,0))),"")</f>
        <v/>
      </c>
      <c r="E441" s="22"/>
      <c r="F441" s="20"/>
      <c r="G441" s="22"/>
      <c r="H441" s="20"/>
      <c r="I441" s="33"/>
      <c r="J441" s="11"/>
      <c r="K441" s="6"/>
      <c r="L441" s="19"/>
      <c r="M441" s="7"/>
      <c r="N441" s="5"/>
      <c r="O441" s="129" t="str">
        <f>IFERROR(IF(OR($C441="",$C441="No CAS"),INDEX('DEQ Pollutant List'!$D$7:$D$611,MATCH($D441,'DEQ Pollutant List'!$B$7:$B$611,0)),INDEX('DEQ Pollutant List'!$D$7:$D$611,MATCH($C441,'DEQ Pollutant List'!$A$7:$A$611,0))),"")</f>
        <v/>
      </c>
    </row>
    <row r="442" spans="1:15" ht="15" x14ac:dyDescent="0.25">
      <c r="A442" s="5"/>
      <c r="B442" s="7"/>
      <c r="C442" s="13"/>
      <c r="D442" s="18" t="str">
        <f>IFERROR(IF(C442="No CAS","",INDEX('DEQ Pollutant List'!$B$7:$B$611,MATCH('3. Pollutant Emissions - EF'!C442,'DEQ Pollutant List'!$A$7:$A$611,0))),"")</f>
        <v/>
      </c>
      <c r="E442" s="22"/>
      <c r="F442" s="20"/>
      <c r="G442" s="22"/>
      <c r="H442" s="20"/>
      <c r="I442" s="33"/>
      <c r="J442" s="11"/>
      <c r="K442" s="6"/>
      <c r="L442" s="19"/>
      <c r="M442" s="7"/>
      <c r="N442" s="5"/>
      <c r="O442" s="129" t="str">
        <f>IFERROR(IF(OR($C442="",$C442="No CAS"),INDEX('DEQ Pollutant List'!$D$7:$D$611,MATCH($D442,'DEQ Pollutant List'!$B$7:$B$611,0)),INDEX('DEQ Pollutant List'!$D$7:$D$611,MATCH($C442,'DEQ Pollutant List'!$A$7:$A$611,0))),"")</f>
        <v/>
      </c>
    </row>
    <row r="443" spans="1:15" ht="15" x14ac:dyDescent="0.25">
      <c r="A443" s="5"/>
      <c r="B443" s="7"/>
      <c r="C443" s="13"/>
      <c r="D443" s="18" t="str">
        <f>IFERROR(IF(C443="No CAS","",INDEX('DEQ Pollutant List'!$B$7:$B$611,MATCH('3. Pollutant Emissions - EF'!C443,'DEQ Pollutant List'!$A$7:$A$611,0))),"")</f>
        <v/>
      </c>
      <c r="E443" s="22"/>
      <c r="F443" s="20"/>
      <c r="G443" s="22"/>
      <c r="H443" s="20"/>
      <c r="I443" s="33"/>
      <c r="J443" s="11"/>
      <c r="K443" s="6"/>
      <c r="L443" s="19"/>
      <c r="M443" s="7"/>
      <c r="N443" s="5"/>
      <c r="O443" s="129" t="str">
        <f>IFERROR(IF(OR($C443="",$C443="No CAS"),INDEX('DEQ Pollutant List'!$D$7:$D$611,MATCH($D443,'DEQ Pollutant List'!$B$7:$B$611,0)),INDEX('DEQ Pollutant List'!$D$7:$D$611,MATCH($C443,'DEQ Pollutant List'!$A$7:$A$611,0))),"")</f>
        <v/>
      </c>
    </row>
    <row r="444" spans="1:15" ht="15" x14ac:dyDescent="0.25">
      <c r="A444" s="5"/>
      <c r="B444" s="7"/>
      <c r="C444" s="13"/>
      <c r="D444" s="18" t="str">
        <f>IFERROR(IF(C444="No CAS","",INDEX('DEQ Pollutant List'!$B$7:$B$611,MATCH('3. Pollutant Emissions - EF'!C444,'DEQ Pollutant List'!$A$7:$A$611,0))),"")</f>
        <v/>
      </c>
      <c r="E444" s="22"/>
      <c r="F444" s="20"/>
      <c r="G444" s="22"/>
      <c r="H444" s="20"/>
      <c r="I444" s="33"/>
      <c r="J444" s="11"/>
      <c r="K444" s="6"/>
      <c r="L444" s="19"/>
      <c r="M444" s="7"/>
      <c r="N444" s="5"/>
      <c r="O444" s="129" t="str">
        <f>IFERROR(IF(OR($C444="",$C444="No CAS"),INDEX('DEQ Pollutant List'!$D$7:$D$611,MATCH($D444,'DEQ Pollutant List'!$B$7:$B$611,0)),INDEX('DEQ Pollutant List'!$D$7:$D$611,MATCH($C444,'DEQ Pollutant List'!$A$7:$A$611,0))),"")</f>
        <v/>
      </c>
    </row>
    <row r="445" spans="1:15" ht="15" x14ac:dyDescent="0.25">
      <c r="A445" s="5"/>
      <c r="B445" s="7"/>
      <c r="C445" s="13"/>
      <c r="D445" s="18" t="str">
        <f>IFERROR(IF(C445="No CAS","",INDEX('DEQ Pollutant List'!$B$7:$B$611,MATCH('3. Pollutant Emissions - EF'!C445,'DEQ Pollutant List'!$A$7:$A$611,0))),"")</f>
        <v/>
      </c>
      <c r="E445" s="22"/>
      <c r="F445" s="20"/>
      <c r="G445" s="22"/>
      <c r="H445" s="20"/>
      <c r="I445" s="33"/>
      <c r="J445" s="11"/>
      <c r="K445" s="6"/>
      <c r="L445" s="19"/>
      <c r="M445" s="7"/>
      <c r="N445" s="5"/>
      <c r="O445" s="129" t="str">
        <f>IFERROR(IF(OR($C445="",$C445="No CAS"),INDEX('DEQ Pollutant List'!$D$7:$D$611,MATCH($D445,'DEQ Pollutant List'!$B$7:$B$611,0)),INDEX('DEQ Pollutant List'!$D$7:$D$611,MATCH($C445,'DEQ Pollutant List'!$A$7:$A$611,0))),"")</f>
        <v/>
      </c>
    </row>
    <row r="446" spans="1:15" ht="15" x14ac:dyDescent="0.25">
      <c r="A446" s="5"/>
      <c r="B446" s="7"/>
      <c r="C446" s="13"/>
      <c r="D446" s="18" t="str">
        <f>IFERROR(IF(C446="No CAS","",INDEX('DEQ Pollutant List'!$B$7:$B$611,MATCH('3. Pollutant Emissions - EF'!C446,'DEQ Pollutant List'!$A$7:$A$611,0))),"")</f>
        <v/>
      </c>
      <c r="E446" s="22"/>
      <c r="F446" s="20"/>
      <c r="G446" s="22"/>
      <c r="H446" s="20"/>
      <c r="I446" s="33"/>
      <c r="J446" s="11"/>
      <c r="K446" s="6"/>
      <c r="L446" s="19"/>
      <c r="M446" s="7"/>
      <c r="N446" s="5"/>
      <c r="O446" s="129" t="str">
        <f>IFERROR(IF(OR($C446="",$C446="No CAS"),INDEX('DEQ Pollutant List'!$D$7:$D$611,MATCH($D446,'DEQ Pollutant List'!$B$7:$B$611,0)),INDEX('DEQ Pollutant List'!$D$7:$D$611,MATCH($C446,'DEQ Pollutant List'!$A$7:$A$611,0))),"")</f>
        <v/>
      </c>
    </row>
    <row r="447" spans="1:15" ht="15" x14ac:dyDescent="0.25">
      <c r="A447" s="5"/>
      <c r="B447" s="7"/>
      <c r="C447" s="13"/>
      <c r="D447" s="18" t="str">
        <f>IFERROR(IF(C447="No CAS","",INDEX('DEQ Pollutant List'!$B$7:$B$611,MATCH('3. Pollutant Emissions - EF'!C447,'DEQ Pollutant List'!$A$7:$A$611,0))),"")</f>
        <v/>
      </c>
      <c r="E447" s="22"/>
      <c r="F447" s="20"/>
      <c r="G447" s="22"/>
      <c r="H447" s="20"/>
      <c r="I447" s="33"/>
      <c r="J447" s="11"/>
      <c r="K447" s="6"/>
      <c r="L447" s="19"/>
      <c r="M447" s="7"/>
      <c r="N447" s="5"/>
      <c r="O447" s="129" t="str">
        <f>IFERROR(IF(OR($C447="",$C447="No CAS"),INDEX('DEQ Pollutant List'!$D$7:$D$611,MATCH($D447,'DEQ Pollutant List'!$B$7:$B$611,0)),INDEX('DEQ Pollutant List'!$D$7:$D$611,MATCH($C447,'DEQ Pollutant List'!$A$7:$A$611,0))),"")</f>
        <v/>
      </c>
    </row>
    <row r="448" spans="1:15" ht="15" x14ac:dyDescent="0.25">
      <c r="A448" s="5"/>
      <c r="B448" s="7"/>
      <c r="C448" s="13"/>
      <c r="D448" s="18" t="str">
        <f>IFERROR(IF(C448="No CAS","",INDEX('DEQ Pollutant List'!$B$7:$B$611,MATCH('3. Pollutant Emissions - EF'!C448,'DEQ Pollutant List'!$A$7:$A$611,0))),"")</f>
        <v/>
      </c>
      <c r="E448" s="22"/>
      <c r="F448" s="20"/>
      <c r="G448" s="22"/>
      <c r="H448" s="20"/>
      <c r="I448" s="33"/>
      <c r="J448" s="11"/>
      <c r="K448" s="6"/>
      <c r="L448" s="19"/>
      <c r="M448" s="7"/>
      <c r="N448" s="5"/>
      <c r="O448" s="129" t="str">
        <f>IFERROR(IF(OR($C448="",$C448="No CAS"),INDEX('DEQ Pollutant List'!$D$7:$D$611,MATCH($D448,'DEQ Pollutant List'!$B$7:$B$611,0)),INDEX('DEQ Pollutant List'!$D$7:$D$611,MATCH($C448,'DEQ Pollutant List'!$A$7:$A$611,0))),"")</f>
        <v/>
      </c>
    </row>
    <row r="449" spans="1:15" ht="15" x14ac:dyDescent="0.25">
      <c r="A449" s="5"/>
      <c r="B449" s="7"/>
      <c r="C449" s="13"/>
      <c r="D449" s="18" t="str">
        <f>IFERROR(IF(C449="No CAS","",INDEX('DEQ Pollutant List'!$B$7:$B$611,MATCH('3. Pollutant Emissions - EF'!C449,'DEQ Pollutant List'!$A$7:$A$611,0))),"")</f>
        <v/>
      </c>
      <c r="E449" s="22"/>
      <c r="F449" s="20"/>
      <c r="G449" s="22"/>
      <c r="H449" s="20"/>
      <c r="I449" s="33"/>
      <c r="J449" s="11"/>
      <c r="K449" s="6"/>
      <c r="L449" s="19"/>
      <c r="M449" s="7"/>
      <c r="N449" s="5"/>
      <c r="O449" s="129" t="str">
        <f>IFERROR(IF(OR($C449="",$C449="No CAS"),INDEX('DEQ Pollutant List'!$D$7:$D$611,MATCH($D449,'DEQ Pollutant List'!$B$7:$B$611,0)),INDEX('DEQ Pollutant List'!$D$7:$D$611,MATCH($C449,'DEQ Pollutant List'!$A$7:$A$611,0))),"")</f>
        <v/>
      </c>
    </row>
    <row r="450" spans="1:15" ht="15" x14ac:dyDescent="0.25">
      <c r="A450" s="5"/>
      <c r="B450" s="7"/>
      <c r="C450" s="13"/>
      <c r="D450" s="18" t="str">
        <f>IFERROR(IF(C450="No CAS","",INDEX('DEQ Pollutant List'!$B$7:$B$611,MATCH('3. Pollutant Emissions - EF'!C450,'DEQ Pollutant List'!$A$7:$A$611,0))),"")</f>
        <v/>
      </c>
      <c r="E450" s="22"/>
      <c r="F450" s="20"/>
      <c r="G450" s="22"/>
      <c r="H450" s="20"/>
      <c r="I450" s="33"/>
      <c r="J450" s="11"/>
      <c r="K450" s="6"/>
      <c r="L450" s="19"/>
      <c r="M450" s="7"/>
      <c r="N450" s="5"/>
      <c r="O450" s="129" t="str">
        <f>IFERROR(IF(OR($C450="",$C450="No CAS"),INDEX('DEQ Pollutant List'!$D$7:$D$611,MATCH($D450,'DEQ Pollutant List'!$B$7:$B$611,0)),INDEX('DEQ Pollutant List'!$D$7:$D$611,MATCH($C450,'DEQ Pollutant List'!$A$7:$A$611,0))),"")</f>
        <v/>
      </c>
    </row>
    <row r="451" spans="1:15" ht="15" x14ac:dyDescent="0.25">
      <c r="A451" s="5"/>
      <c r="B451" s="7"/>
      <c r="C451" s="13"/>
      <c r="D451" s="18" t="str">
        <f>IFERROR(IF(C451="No CAS","",INDEX('DEQ Pollutant List'!$B$7:$B$611,MATCH('3. Pollutant Emissions - EF'!C451,'DEQ Pollutant List'!$A$7:$A$611,0))),"")</f>
        <v/>
      </c>
      <c r="E451" s="22"/>
      <c r="F451" s="20"/>
      <c r="G451" s="22"/>
      <c r="H451" s="20"/>
      <c r="I451" s="33"/>
      <c r="J451" s="11"/>
      <c r="K451" s="6"/>
      <c r="L451" s="19"/>
      <c r="M451" s="7"/>
      <c r="N451" s="5"/>
      <c r="O451" s="129" t="str">
        <f>IFERROR(IF(OR($C451="",$C451="No CAS"),INDEX('DEQ Pollutant List'!$D$7:$D$611,MATCH($D451,'DEQ Pollutant List'!$B$7:$B$611,0)),INDEX('DEQ Pollutant List'!$D$7:$D$611,MATCH($C451,'DEQ Pollutant List'!$A$7:$A$611,0))),"")</f>
        <v/>
      </c>
    </row>
    <row r="452" spans="1:15" ht="15" x14ac:dyDescent="0.25">
      <c r="A452" s="5"/>
      <c r="B452" s="7"/>
      <c r="C452" s="13"/>
      <c r="D452" s="18" t="str">
        <f>IFERROR(IF(C452="No CAS","",INDEX('DEQ Pollutant List'!$B$7:$B$611,MATCH('3. Pollutant Emissions - EF'!C452,'DEQ Pollutant List'!$A$7:$A$611,0))),"")</f>
        <v/>
      </c>
      <c r="E452" s="22"/>
      <c r="F452" s="20"/>
      <c r="G452" s="22"/>
      <c r="H452" s="20"/>
      <c r="I452" s="33"/>
      <c r="J452" s="11"/>
      <c r="K452" s="6"/>
      <c r="L452" s="19"/>
      <c r="M452" s="7"/>
      <c r="N452" s="5"/>
      <c r="O452" s="129" t="str">
        <f>IFERROR(IF(OR($C452="",$C452="No CAS"),INDEX('DEQ Pollutant List'!$D$7:$D$611,MATCH($D452,'DEQ Pollutant List'!$B$7:$B$611,0)),INDEX('DEQ Pollutant List'!$D$7:$D$611,MATCH($C452,'DEQ Pollutant List'!$A$7:$A$611,0))),"")</f>
        <v/>
      </c>
    </row>
    <row r="453" spans="1:15" ht="15" x14ac:dyDescent="0.25">
      <c r="A453" s="5"/>
      <c r="B453" s="7"/>
      <c r="C453" s="13"/>
      <c r="D453" s="18" t="str">
        <f>IFERROR(IF(C453="No CAS","",INDEX('DEQ Pollutant List'!$B$7:$B$611,MATCH('3. Pollutant Emissions - EF'!C453,'DEQ Pollutant List'!$A$7:$A$611,0))),"")</f>
        <v/>
      </c>
      <c r="E453" s="22"/>
      <c r="F453" s="20"/>
      <c r="G453" s="22"/>
      <c r="H453" s="20"/>
      <c r="I453" s="33"/>
      <c r="J453" s="11"/>
      <c r="K453" s="6"/>
      <c r="L453" s="19"/>
      <c r="M453" s="7"/>
      <c r="N453" s="5"/>
      <c r="O453" s="129" t="str">
        <f>IFERROR(IF(OR($C453="",$C453="No CAS"),INDEX('DEQ Pollutant List'!$D$7:$D$611,MATCH($D453,'DEQ Pollutant List'!$B$7:$B$611,0)),INDEX('DEQ Pollutant List'!$D$7:$D$611,MATCH($C453,'DEQ Pollutant List'!$A$7:$A$611,0))),"")</f>
        <v/>
      </c>
    </row>
    <row r="454" spans="1:15" ht="15" x14ac:dyDescent="0.25">
      <c r="A454" s="5"/>
      <c r="B454" s="7"/>
      <c r="C454" s="13"/>
      <c r="D454" s="18" t="str">
        <f>IFERROR(IF(C454="No CAS","",INDEX('DEQ Pollutant List'!$B$7:$B$611,MATCH('3. Pollutant Emissions - EF'!C454,'DEQ Pollutant List'!$A$7:$A$611,0))),"")</f>
        <v/>
      </c>
      <c r="E454" s="22"/>
      <c r="F454" s="20"/>
      <c r="G454" s="22"/>
      <c r="H454" s="20"/>
      <c r="I454" s="33"/>
      <c r="J454" s="11"/>
      <c r="K454" s="6"/>
      <c r="L454" s="19"/>
      <c r="M454" s="7"/>
      <c r="N454" s="5"/>
      <c r="O454" s="129" t="str">
        <f>IFERROR(IF(OR($C454="",$C454="No CAS"),INDEX('DEQ Pollutant List'!$D$7:$D$611,MATCH($D454,'DEQ Pollutant List'!$B$7:$B$611,0)),INDEX('DEQ Pollutant List'!$D$7:$D$611,MATCH($C454,'DEQ Pollutant List'!$A$7:$A$611,0))),"")</f>
        <v/>
      </c>
    </row>
    <row r="455" spans="1:15" ht="15" x14ac:dyDescent="0.25">
      <c r="A455" s="5"/>
      <c r="B455" s="7"/>
      <c r="C455" s="13"/>
      <c r="D455" s="18" t="str">
        <f>IFERROR(IF(C455="No CAS","",INDEX('DEQ Pollutant List'!$B$7:$B$611,MATCH('3. Pollutant Emissions - EF'!C455,'DEQ Pollutant List'!$A$7:$A$611,0))),"")</f>
        <v/>
      </c>
      <c r="E455" s="22"/>
      <c r="F455" s="20"/>
      <c r="G455" s="22"/>
      <c r="H455" s="20"/>
      <c r="I455" s="33"/>
      <c r="J455" s="11"/>
      <c r="K455" s="6"/>
      <c r="L455" s="19"/>
      <c r="M455" s="7"/>
      <c r="N455" s="5"/>
      <c r="O455" s="129" t="str">
        <f>IFERROR(IF(OR($C455="",$C455="No CAS"),INDEX('DEQ Pollutant List'!$D$7:$D$611,MATCH($D455,'DEQ Pollutant List'!$B$7:$B$611,0)),INDEX('DEQ Pollutant List'!$D$7:$D$611,MATCH($C455,'DEQ Pollutant List'!$A$7:$A$611,0))),"")</f>
        <v/>
      </c>
    </row>
    <row r="456" spans="1:15" ht="15" x14ac:dyDescent="0.25">
      <c r="A456" s="5"/>
      <c r="B456" s="7"/>
      <c r="C456" s="13"/>
      <c r="D456" s="18" t="str">
        <f>IFERROR(IF(C456="No CAS","",INDEX('DEQ Pollutant List'!$B$7:$B$611,MATCH('3. Pollutant Emissions - EF'!C456,'DEQ Pollutant List'!$A$7:$A$611,0))),"")</f>
        <v/>
      </c>
      <c r="E456" s="22"/>
      <c r="F456" s="20"/>
      <c r="G456" s="22"/>
      <c r="H456" s="20"/>
      <c r="I456" s="33"/>
      <c r="J456" s="11"/>
      <c r="K456" s="6"/>
      <c r="L456" s="19"/>
      <c r="M456" s="7"/>
      <c r="N456" s="5"/>
      <c r="O456" s="129" t="str">
        <f>IFERROR(IF(OR($C456="",$C456="No CAS"),INDEX('DEQ Pollutant List'!$D$7:$D$611,MATCH($D456,'DEQ Pollutant List'!$B$7:$B$611,0)),INDEX('DEQ Pollutant List'!$D$7:$D$611,MATCH($C456,'DEQ Pollutant List'!$A$7:$A$611,0))),"")</f>
        <v/>
      </c>
    </row>
    <row r="457" spans="1:15" ht="15" x14ac:dyDescent="0.25">
      <c r="A457" s="5"/>
      <c r="B457" s="7"/>
      <c r="C457" s="13"/>
      <c r="D457" s="18" t="str">
        <f>IFERROR(IF(C457="No CAS","",INDEX('DEQ Pollutant List'!$B$7:$B$611,MATCH('3. Pollutant Emissions - EF'!C457,'DEQ Pollutant List'!$A$7:$A$611,0))),"")</f>
        <v/>
      </c>
      <c r="E457" s="22"/>
      <c r="F457" s="20"/>
      <c r="G457" s="22"/>
      <c r="H457" s="20"/>
      <c r="I457" s="33"/>
      <c r="J457" s="11"/>
      <c r="K457" s="6"/>
      <c r="L457" s="19"/>
      <c r="M457" s="7"/>
      <c r="N457" s="5"/>
      <c r="O457" s="129" t="str">
        <f>IFERROR(IF(OR($C457="",$C457="No CAS"),INDEX('DEQ Pollutant List'!$D$7:$D$611,MATCH($D457,'DEQ Pollutant List'!$B$7:$B$611,0)),INDEX('DEQ Pollutant List'!$D$7:$D$611,MATCH($C457,'DEQ Pollutant List'!$A$7:$A$611,0))),"")</f>
        <v/>
      </c>
    </row>
    <row r="458" spans="1:15" ht="15" x14ac:dyDescent="0.25">
      <c r="A458" s="5"/>
      <c r="B458" s="7"/>
      <c r="C458" s="13"/>
      <c r="D458" s="18" t="str">
        <f>IFERROR(IF(C458="No CAS","",INDEX('DEQ Pollutant List'!$B$7:$B$611,MATCH('3. Pollutant Emissions - EF'!C458,'DEQ Pollutant List'!$A$7:$A$611,0))),"")</f>
        <v/>
      </c>
      <c r="E458" s="22"/>
      <c r="F458" s="20"/>
      <c r="G458" s="22"/>
      <c r="H458" s="20"/>
      <c r="I458" s="33"/>
      <c r="J458" s="11"/>
      <c r="K458" s="6"/>
      <c r="L458" s="19"/>
      <c r="M458" s="7"/>
      <c r="N458" s="5"/>
      <c r="O458" s="129" t="str">
        <f>IFERROR(IF(OR($C458="",$C458="No CAS"),INDEX('DEQ Pollutant List'!$D$7:$D$611,MATCH($D458,'DEQ Pollutant List'!$B$7:$B$611,0)),INDEX('DEQ Pollutant List'!$D$7:$D$611,MATCH($C458,'DEQ Pollutant List'!$A$7:$A$611,0))),"")</f>
        <v/>
      </c>
    </row>
    <row r="459" spans="1:15" ht="15" x14ac:dyDescent="0.25">
      <c r="A459" s="5"/>
      <c r="B459" s="7"/>
      <c r="C459" s="13"/>
      <c r="D459" s="18" t="str">
        <f>IFERROR(IF(C459="No CAS","",INDEX('DEQ Pollutant List'!$B$7:$B$611,MATCH('3. Pollutant Emissions - EF'!C459,'DEQ Pollutant List'!$A$7:$A$611,0))),"")</f>
        <v/>
      </c>
      <c r="E459" s="22"/>
      <c r="F459" s="20"/>
      <c r="G459" s="22"/>
      <c r="H459" s="20"/>
      <c r="I459" s="33"/>
      <c r="J459" s="11"/>
      <c r="K459" s="6"/>
      <c r="L459" s="19"/>
      <c r="M459" s="7"/>
      <c r="N459" s="5"/>
      <c r="O459" s="129" t="str">
        <f>IFERROR(IF(OR($C459="",$C459="No CAS"),INDEX('DEQ Pollutant List'!$D$7:$D$611,MATCH($D459,'DEQ Pollutant List'!$B$7:$B$611,0)),INDEX('DEQ Pollutant List'!$D$7:$D$611,MATCH($C459,'DEQ Pollutant List'!$A$7:$A$611,0))),"")</f>
        <v/>
      </c>
    </row>
    <row r="460" spans="1:15" ht="15" x14ac:dyDescent="0.25">
      <c r="A460" s="5"/>
      <c r="B460" s="7"/>
      <c r="C460" s="13"/>
      <c r="D460" s="18" t="str">
        <f>IFERROR(IF(C460="No CAS","",INDEX('DEQ Pollutant List'!$B$7:$B$611,MATCH('3. Pollutant Emissions - EF'!C460,'DEQ Pollutant List'!$A$7:$A$611,0))),"")</f>
        <v/>
      </c>
      <c r="E460" s="22"/>
      <c r="F460" s="20"/>
      <c r="G460" s="22"/>
      <c r="H460" s="20"/>
      <c r="I460" s="33"/>
      <c r="J460" s="11"/>
      <c r="K460" s="6"/>
      <c r="L460" s="19"/>
      <c r="M460" s="7"/>
      <c r="N460" s="5"/>
      <c r="O460" s="129" t="str">
        <f>IFERROR(IF(OR($C460="",$C460="No CAS"),INDEX('DEQ Pollutant List'!$D$7:$D$611,MATCH($D460,'DEQ Pollutant List'!$B$7:$B$611,0)),INDEX('DEQ Pollutant List'!$D$7:$D$611,MATCH($C460,'DEQ Pollutant List'!$A$7:$A$611,0))),"")</f>
        <v/>
      </c>
    </row>
    <row r="461" spans="1:15" ht="15" x14ac:dyDescent="0.25">
      <c r="A461" s="5"/>
      <c r="B461" s="7"/>
      <c r="C461" s="13"/>
      <c r="D461" s="18" t="str">
        <f>IFERROR(IF(C461="No CAS","",INDEX('DEQ Pollutant List'!$B$7:$B$611,MATCH('3. Pollutant Emissions - EF'!C461,'DEQ Pollutant List'!$A$7:$A$611,0))),"")</f>
        <v/>
      </c>
      <c r="E461" s="22"/>
      <c r="F461" s="20"/>
      <c r="G461" s="22"/>
      <c r="H461" s="20"/>
      <c r="I461" s="33"/>
      <c r="J461" s="11"/>
      <c r="K461" s="6"/>
      <c r="L461" s="19"/>
      <c r="M461" s="7"/>
      <c r="N461" s="5"/>
      <c r="O461" s="129" t="str">
        <f>IFERROR(IF(OR($C461="",$C461="No CAS"),INDEX('DEQ Pollutant List'!$D$7:$D$611,MATCH($D461,'DEQ Pollutant List'!$B$7:$B$611,0)),INDEX('DEQ Pollutant List'!$D$7:$D$611,MATCH($C461,'DEQ Pollutant List'!$A$7:$A$611,0))),"")</f>
        <v/>
      </c>
    </row>
    <row r="462" spans="1:15" ht="15" x14ac:dyDescent="0.25">
      <c r="A462" s="5"/>
      <c r="B462" s="7"/>
      <c r="C462" s="13"/>
      <c r="D462" s="18" t="str">
        <f>IFERROR(IF(C462="No CAS","",INDEX('DEQ Pollutant List'!$B$7:$B$611,MATCH('3. Pollutant Emissions - EF'!C462,'DEQ Pollutant List'!$A$7:$A$611,0))),"")</f>
        <v/>
      </c>
      <c r="E462" s="22"/>
      <c r="F462" s="20"/>
      <c r="G462" s="22"/>
      <c r="H462" s="20"/>
      <c r="I462" s="33"/>
      <c r="J462" s="11"/>
      <c r="K462" s="6"/>
      <c r="L462" s="19"/>
      <c r="M462" s="7"/>
      <c r="N462" s="5"/>
      <c r="O462" s="129" t="str">
        <f>IFERROR(IF(OR($C462="",$C462="No CAS"),INDEX('DEQ Pollutant List'!$D$7:$D$611,MATCH($D462,'DEQ Pollutant List'!$B$7:$B$611,0)),INDEX('DEQ Pollutant List'!$D$7:$D$611,MATCH($C462,'DEQ Pollutant List'!$A$7:$A$611,0))),"")</f>
        <v/>
      </c>
    </row>
    <row r="463" spans="1:15" ht="15" x14ac:dyDescent="0.25">
      <c r="A463" s="5"/>
      <c r="B463" s="7"/>
      <c r="C463" s="13"/>
      <c r="D463" s="18" t="str">
        <f>IFERROR(IF(C463="No CAS","",INDEX('DEQ Pollutant List'!$B$7:$B$611,MATCH('3. Pollutant Emissions - EF'!C463,'DEQ Pollutant List'!$A$7:$A$611,0))),"")</f>
        <v/>
      </c>
      <c r="E463" s="22"/>
      <c r="F463" s="20"/>
      <c r="G463" s="22"/>
      <c r="H463" s="20"/>
      <c r="I463" s="33"/>
      <c r="J463" s="11"/>
      <c r="K463" s="6"/>
      <c r="L463" s="19"/>
      <c r="M463" s="7"/>
      <c r="N463" s="5"/>
      <c r="O463" s="129" t="str">
        <f>IFERROR(IF(OR($C463="",$C463="No CAS"),INDEX('DEQ Pollutant List'!$D$7:$D$611,MATCH($D463,'DEQ Pollutant List'!$B$7:$B$611,0)),INDEX('DEQ Pollutant List'!$D$7:$D$611,MATCH($C463,'DEQ Pollutant List'!$A$7:$A$611,0))),"")</f>
        <v/>
      </c>
    </row>
    <row r="464" spans="1:15" ht="15" x14ac:dyDescent="0.25">
      <c r="A464" s="5"/>
      <c r="B464" s="7"/>
      <c r="C464" s="13"/>
      <c r="D464" s="18" t="str">
        <f>IFERROR(IF(C464="No CAS","",INDEX('DEQ Pollutant List'!$B$7:$B$611,MATCH('3. Pollutant Emissions - EF'!C464,'DEQ Pollutant List'!$A$7:$A$611,0))),"")</f>
        <v/>
      </c>
      <c r="E464" s="22"/>
      <c r="F464" s="20"/>
      <c r="G464" s="22"/>
      <c r="H464" s="20"/>
      <c r="I464" s="33"/>
      <c r="J464" s="11"/>
      <c r="K464" s="6"/>
      <c r="L464" s="19"/>
      <c r="M464" s="7"/>
      <c r="N464" s="5"/>
      <c r="O464" s="129" t="str">
        <f>IFERROR(IF(OR($C464="",$C464="No CAS"),INDEX('DEQ Pollutant List'!$D$7:$D$611,MATCH($D464,'DEQ Pollutant List'!$B$7:$B$611,0)),INDEX('DEQ Pollutant List'!$D$7:$D$611,MATCH($C464,'DEQ Pollutant List'!$A$7:$A$611,0))),"")</f>
        <v/>
      </c>
    </row>
    <row r="465" spans="1:15" ht="15" x14ac:dyDescent="0.25">
      <c r="A465" s="5"/>
      <c r="B465" s="7"/>
      <c r="C465" s="13"/>
      <c r="D465" s="18" t="str">
        <f>IFERROR(IF(C465="No CAS","",INDEX('DEQ Pollutant List'!$B$7:$B$611,MATCH('3. Pollutant Emissions - EF'!C465,'DEQ Pollutant List'!$A$7:$A$611,0))),"")</f>
        <v/>
      </c>
      <c r="E465" s="22"/>
      <c r="F465" s="20"/>
      <c r="G465" s="22"/>
      <c r="H465" s="20"/>
      <c r="I465" s="33"/>
      <c r="J465" s="11"/>
      <c r="K465" s="6"/>
      <c r="L465" s="19"/>
      <c r="M465" s="7"/>
      <c r="N465" s="5"/>
      <c r="O465" s="129" t="str">
        <f>IFERROR(IF(OR($C465="",$C465="No CAS"),INDEX('DEQ Pollutant List'!$D$7:$D$611,MATCH($D465,'DEQ Pollutant List'!$B$7:$B$611,0)),INDEX('DEQ Pollutant List'!$D$7:$D$611,MATCH($C465,'DEQ Pollutant List'!$A$7:$A$611,0))),"")</f>
        <v/>
      </c>
    </row>
    <row r="466" spans="1:15" ht="15" x14ac:dyDescent="0.25">
      <c r="A466" s="5"/>
      <c r="B466" s="7"/>
      <c r="C466" s="13"/>
      <c r="D466" s="18" t="str">
        <f>IFERROR(IF(C466="No CAS","",INDEX('DEQ Pollutant List'!$B$7:$B$611,MATCH('3. Pollutant Emissions - EF'!C466,'DEQ Pollutant List'!$A$7:$A$611,0))),"")</f>
        <v/>
      </c>
      <c r="E466" s="22"/>
      <c r="F466" s="20"/>
      <c r="G466" s="22"/>
      <c r="H466" s="20"/>
      <c r="I466" s="33"/>
      <c r="J466" s="11"/>
      <c r="K466" s="6"/>
      <c r="L466" s="19"/>
      <c r="M466" s="7"/>
      <c r="N466" s="5"/>
      <c r="O466" s="129" t="str">
        <f>IFERROR(IF(OR($C466="",$C466="No CAS"),INDEX('DEQ Pollutant List'!$D$7:$D$611,MATCH($D466,'DEQ Pollutant List'!$B$7:$B$611,0)),INDEX('DEQ Pollutant List'!$D$7:$D$611,MATCH($C466,'DEQ Pollutant List'!$A$7:$A$611,0))),"")</f>
        <v/>
      </c>
    </row>
    <row r="467" spans="1:15" ht="15" x14ac:dyDescent="0.25">
      <c r="A467" s="5"/>
      <c r="B467" s="7"/>
      <c r="C467" s="13"/>
      <c r="D467" s="18" t="str">
        <f>IFERROR(IF(C467="No CAS","",INDEX('DEQ Pollutant List'!$B$7:$B$611,MATCH('3. Pollutant Emissions - EF'!C467,'DEQ Pollutant List'!$A$7:$A$611,0))),"")</f>
        <v/>
      </c>
      <c r="E467" s="22"/>
      <c r="F467" s="20"/>
      <c r="G467" s="22"/>
      <c r="H467" s="20"/>
      <c r="I467" s="33"/>
      <c r="J467" s="11"/>
      <c r="K467" s="6"/>
      <c r="L467" s="19"/>
      <c r="M467" s="7"/>
      <c r="N467" s="5"/>
      <c r="O467" s="129" t="str">
        <f>IFERROR(IF(OR($C467="",$C467="No CAS"),INDEX('DEQ Pollutant List'!$D$7:$D$611,MATCH($D467,'DEQ Pollutant List'!$B$7:$B$611,0)),INDEX('DEQ Pollutant List'!$D$7:$D$611,MATCH($C467,'DEQ Pollutant List'!$A$7:$A$611,0))),"")</f>
        <v/>
      </c>
    </row>
    <row r="468" spans="1:15" ht="15" x14ac:dyDescent="0.25">
      <c r="A468" s="5"/>
      <c r="B468" s="7"/>
      <c r="C468" s="13"/>
      <c r="D468" s="18" t="str">
        <f>IFERROR(IF(C468="No CAS","",INDEX('DEQ Pollutant List'!$B$7:$B$611,MATCH('3. Pollutant Emissions - EF'!C468,'DEQ Pollutant List'!$A$7:$A$611,0))),"")</f>
        <v/>
      </c>
      <c r="E468" s="22"/>
      <c r="F468" s="20"/>
      <c r="G468" s="22"/>
      <c r="H468" s="20"/>
      <c r="I468" s="33"/>
      <c r="J468" s="11"/>
      <c r="K468" s="6"/>
      <c r="L468" s="19"/>
      <c r="M468" s="7"/>
      <c r="N468" s="5"/>
      <c r="O468" s="129" t="str">
        <f>IFERROR(IF(OR($C468="",$C468="No CAS"),INDEX('DEQ Pollutant List'!$D$7:$D$611,MATCH($D468,'DEQ Pollutant List'!$B$7:$B$611,0)),INDEX('DEQ Pollutant List'!$D$7:$D$611,MATCH($C468,'DEQ Pollutant List'!$A$7:$A$611,0))),"")</f>
        <v/>
      </c>
    </row>
    <row r="469" spans="1:15" ht="15" x14ac:dyDescent="0.25">
      <c r="A469" s="5"/>
      <c r="B469" s="7"/>
      <c r="C469" s="13"/>
      <c r="D469" s="18" t="str">
        <f>IFERROR(IF(C469="No CAS","",INDEX('DEQ Pollutant List'!$B$7:$B$611,MATCH('3. Pollutant Emissions - EF'!C469,'DEQ Pollutant List'!$A$7:$A$611,0))),"")</f>
        <v/>
      </c>
      <c r="E469" s="22"/>
      <c r="F469" s="20"/>
      <c r="G469" s="22"/>
      <c r="H469" s="20"/>
      <c r="I469" s="33"/>
      <c r="J469" s="11"/>
      <c r="K469" s="6"/>
      <c r="L469" s="19"/>
      <c r="M469" s="7"/>
      <c r="N469" s="5"/>
      <c r="O469" s="129" t="str">
        <f>IFERROR(IF(OR($C469="",$C469="No CAS"),INDEX('DEQ Pollutant List'!$D$7:$D$611,MATCH($D469,'DEQ Pollutant List'!$B$7:$B$611,0)),INDEX('DEQ Pollutant List'!$D$7:$D$611,MATCH($C469,'DEQ Pollutant List'!$A$7:$A$611,0))),"")</f>
        <v/>
      </c>
    </row>
    <row r="470" spans="1:15" ht="15" x14ac:dyDescent="0.25">
      <c r="A470" s="5"/>
      <c r="B470" s="7"/>
      <c r="C470" s="13"/>
      <c r="D470" s="18" t="str">
        <f>IFERROR(IF(C470="No CAS","",INDEX('DEQ Pollutant List'!$B$7:$B$611,MATCH('3. Pollutant Emissions - EF'!C470,'DEQ Pollutant List'!$A$7:$A$611,0))),"")</f>
        <v/>
      </c>
      <c r="E470" s="22"/>
      <c r="F470" s="20"/>
      <c r="G470" s="22"/>
      <c r="H470" s="20"/>
      <c r="I470" s="33"/>
      <c r="J470" s="11"/>
      <c r="K470" s="6"/>
      <c r="L470" s="19"/>
      <c r="M470" s="7"/>
      <c r="N470" s="5"/>
      <c r="O470" s="129" t="str">
        <f>IFERROR(IF(OR($C470="",$C470="No CAS"),INDEX('DEQ Pollutant List'!$D$7:$D$611,MATCH($D470,'DEQ Pollutant List'!$B$7:$B$611,0)),INDEX('DEQ Pollutant List'!$D$7:$D$611,MATCH($C470,'DEQ Pollutant List'!$A$7:$A$611,0))),"")</f>
        <v/>
      </c>
    </row>
    <row r="471" spans="1:15" ht="15" x14ac:dyDescent="0.25">
      <c r="A471" s="5"/>
      <c r="B471" s="7"/>
      <c r="C471" s="13"/>
      <c r="D471" s="18" t="str">
        <f>IFERROR(IF(C471="No CAS","",INDEX('DEQ Pollutant List'!$B$7:$B$611,MATCH('3. Pollutant Emissions - EF'!C471,'DEQ Pollutant List'!$A$7:$A$611,0))),"")</f>
        <v/>
      </c>
      <c r="E471" s="22"/>
      <c r="F471" s="20"/>
      <c r="G471" s="22"/>
      <c r="H471" s="20"/>
      <c r="I471" s="33"/>
      <c r="J471" s="11"/>
      <c r="K471" s="6"/>
      <c r="L471" s="19"/>
      <c r="M471" s="7"/>
      <c r="N471" s="5"/>
      <c r="O471" s="129" t="str">
        <f>IFERROR(IF(OR($C471="",$C471="No CAS"),INDEX('DEQ Pollutant List'!$D$7:$D$611,MATCH($D471,'DEQ Pollutant List'!$B$7:$B$611,0)),INDEX('DEQ Pollutant List'!$D$7:$D$611,MATCH($C471,'DEQ Pollutant List'!$A$7:$A$611,0))),"")</f>
        <v/>
      </c>
    </row>
    <row r="472" spans="1:15" ht="15" x14ac:dyDescent="0.25">
      <c r="A472" s="5"/>
      <c r="B472" s="7"/>
      <c r="C472" s="13"/>
      <c r="D472" s="18" t="str">
        <f>IFERROR(IF(C472="No CAS","",INDEX('DEQ Pollutant List'!$B$7:$B$611,MATCH('3. Pollutant Emissions - EF'!C472,'DEQ Pollutant List'!$A$7:$A$611,0))),"")</f>
        <v/>
      </c>
      <c r="E472" s="22"/>
      <c r="F472" s="20"/>
      <c r="G472" s="22"/>
      <c r="H472" s="20"/>
      <c r="I472" s="33"/>
      <c r="J472" s="11"/>
      <c r="K472" s="6"/>
      <c r="L472" s="19"/>
      <c r="M472" s="7"/>
      <c r="N472" s="5"/>
      <c r="O472" s="129" t="str">
        <f>IFERROR(IF(OR($C472="",$C472="No CAS"),INDEX('DEQ Pollutant List'!$D$7:$D$611,MATCH($D472,'DEQ Pollutant List'!$B$7:$B$611,0)),INDEX('DEQ Pollutant List'!$D$7:$D$611,MATCH($C472,'DEQ Pollutant List'!$A$7:$A$611,0))),"")</f>
        <v/>
      </c>
    </row>
    <row r="473" spans="1:15" ht="15" x14ac:dyDescent="0.25">
      <c r="A473" s="5"/>
      <c r="B473" s="7"/>
      <c r="C473" s="13"/>
      <c r="D473" s="18" t="str">
        <f>IFERROR(IF(C473="No CAS","",INDEX('DEQ Pollutant List'!$B$7:$B$611,MATCH('3. Pollutant Emissions - EF'!C473,'DEQ Pollutant List'!$A$7:$A$611,0))),"")</f>
        <v/>
      </c>
      <c r="E473" s="22"/>
      <c r="F473" s="20"/>
      <c r="G473" s="22"/>
      <c r="H473" s="20"/>
      <c r="I473" s="33"/>
      <c r="J473" s="11"/>
      <c r="K473" s="6"/>
      <c r="L473" s="19"/>
      <c r="M473" s="7"/>
      <c r="N473" s="5"/>
      <c r="O473" s="129" t="str">
        <f>IFERROR(IF(OR($C473="",$C473="No CAS"),INDEX('DEQ Pollutant List'!$D$7:$D$611,MATCH($D473,'DEQ Pollutant List'!$B$7:$B$611,0)),INDEX('DEQ Pollutant List'!$D$7:$D$611,MATCH($C473,'DEQ Pollutant List'!$A$7:$A$611,0))),"")</f>
        <v/>
      </c>
    </row>
    <row r="474" spans="1:15" ht="15" x14ac:dyDescent="0.25">
      <c r="A474" s="5"/>
      <c r="B474" s="7"/>
      <c r="C474" s="13"/>
      <c r="D474" s="18" t="str">
        <f>IFERROR(IF(C474="No CAS","",INDEX('DEQ Pollutant List'!$B$7:$B$611,MATCH('3. Pollutant Emissions - EF'!C474,'DEQ Pollutant List'!$A$7:$A$611,0))),"")</f>
        <v/>
      </c>
      <c r="E474" s="22"/>
      <c r="F474" s="20"/>
      <c r="G474" s="22"/>
      <c r="H474" s="20"/>
      <c r="I474" s="33"/>
      <c r="J474" s="11"/>
      <c r="K474" s="6"/>
      <c r="L474" s="19"/>
      <c r="M474" s="7"/>
      <c r="N474" s="5"/>
      <c r="O474" s="129" t="str">
        <f>IFERROR(IF(OR($C474="",$C474="No CAS"),INDEX('DEQ Pollutant List'!$D$7:$D$611,MATCH($D474,'DEQ Pollutant List'!$B$7:$B$611,0)),INDEX('DEQ Pollutant List'!$D$7:$D$611,MATCH($C474,'DEQ Pollutant List'!$A$7:$A$611,0))),"")</f>
        <v/>
      </c>
    </row>
    <row r="475" spans="1:15" ht="15" x14ac:dyDescent="0.25">
      <c r="A475" s="5"/>
      <c r="B475" s="7"/>
      <c r="C475" s="13"/>
      <c r="D475" s="18" t="str">
        <f>IFERROR(IF(C475="No CAS","",INDEX('DEQ Pollutant List'!$B$7:$B$611,MATCH('3. Pollutant Emissions - EF'!C475,'DEQ Pollutant List'!$A$7:$A$611,0))),"")</f>
        <v/>
      </c>
      <c r="E475" s="22"/>
      <c r="F475" s="20"/>
      <c r="G475" s="22"/>
      <c r="H475" s="20"/>
      <c r="I475" s="33"/>
      <c r="J475" s="11"/>
      <c r="K475" s="6"/>
      <c r="L475" s="19"/>
      <c r="M475" s="7"/>
      <c r="N475" s="5"/>
      <c r="O475" s="129" t="str">
        <f>IFERROR(IF(OR($C475="",$C475="No CAS"),INDEX('DEQ Pollutant List'!$D$7:$D$611,MATCH($D475,'DEQ Pollutant List'!$B$7:$B$611,0)),INDEX('DEQ Pollutant List'!$D$7:$D$611,MATCH($C475,'DEQ Pollutant List'!$A$7:$A$611,0))),"")</f>
        <v/>
      </c>
    </row>
    <row r="476" spans="1:15" ht="15" x14ac:dyDescent="0.25">
      <c r="A476" s="5"/>
      <c r="B476" s="7"/>
      <c r="C476" s="13"/>
      <c r="D476" s="18" t="str">
        <f>IFERROR(IF(C476="No CAS","",INDEX('DEQ Pollutant List'!$B$7:$B$611,MATCH('3. Pollutant Emissions - EF'!C476,'DEQ Pollutant List'!$A$7:$A$611,0))),"")</f>
        <v/>
      </c>
      <c r="E476" s="22"/>
      <c r="F476" s="20"/>
      <c r="G476" s="22"/>
      <c r="H476" s="20"/>
      <c r="I476" s="33"/>
      <c r="J476" s="11"/>
      <c r="K476" s="6"/>
      <c r="L476" s="19"/>
      <c r="M476" s="7"/>
      <c r="N476" s="5"/>
      <c r="O476" s="129" t="str">
        <f>IFERROR(IF(OR($C476="",$C476="No CAS"),INDEX('DEQ Pollutant List'!$D$7:$D$611,MATCH($D476,'DEQ Pollutant List'!$B$7:$B$611,0)),INDEX('DEQ Pollutant List'!$D$7:$D$611,MATCH($C476,'DEQ Pollutant List'!$A$7:$A$611,0))),"")</f>
        <v/>
      </c>
    </row>
    <row r="477" spans="1:15" ht="15" x14ac:dyDescent="0.25">
      <c r="A477" s="5"/>
      <c r="B477" s="7"/>
      <c r="C477" s="13"/>
      <c r="D477" s="18" t="str">
        <f>IFERROR(IF(C477="No CAS","",INDEX('DEQ Pollutant List'!$B$7:$B$611,MATCH('3. Pollutant Emissions - EF'!C477,'DEQ Pollutant List'!$A$7:$A$611,0))),"")</f>
        <v/>
      </c>
      <c r="E477" s="22"/>
      <c r="F477" s="20"/>
      <c r="G477" s="22"/>
      <c r="H477" s="20"/>
      <c r="I477" s="33"/>
      <c r="J477" s="11"/>
      <c r="K477" s="6"/>
      <c r="L477" s="19"/>
      <c r="M477" s="7"/>
      <c r="N477" s="5"/>
      <c r="O477" s="129" t="str">
        <f>IFERROR(IF(OR($C477="",$C477="No CAS"),INDEX('DEQ Pollutant List'!$D$7:$D$611,MATCH($D477,'DEQ Pollutant List'!$B$7:$B$611,0)),INDEX('DEQ Pollutant List'!$D$7:$D$611,MATCH($C477,'DEQ Pollutant List'!$A$7:$A$611,0))),"")</f>
        <v/>
      </c>
    </row>
    <row r="478" spans="1:15" ht="15" x14ac:dyDescent="0.25">
      <c r="A478" s="5"/>
      <c r="B478" s="7"/>
      <c r="C478" s="13"/>
      <c r="D478" s="18" t="str">
        <f>IFERROR(IF(C478="No CAS","",INDEX('DEQ Pollutant List'!$B$7:$B$611,MATCH('3. Pollutant Emissions - EF'!C478,'DEQ Pollutant List'!$A$7:$A$611,0))),"")</f>
        <v/>
      </c>
      <c r="E478" s="22"/>
      <c r="F478" s="20"/>
      <c r="G478" s="22"/>
      <c r="H478" s="20"/>
      <c r="I478" s="33"/>
      <c r="J478" s="11"/>
      <c r="K478" s="6"/>
      <c r="L478" s="19"/>
      <c r="M478" s="7"/>
      <c r="N478" s="5"/>
      <c r="O478" s="129" t="str">
        <f>IFERROR(IF(OR($C478="",$C478="No CAS"),INDEX('DEQ Pollutant List'!$D$7:$D$611,MATCH($D478,'DEQ Pollutant List'!$B$7:$B$611,0)),INDEX('DEQ Pollutant List'!$D$7:$D$611,MATCH($C478,'DEQ Pollutant List'!$A$7:$A$611,0))),"")</f>
        <v/>
      </c>
    </row>
    <row r="479" spans="1:15" ht="15" x14ac:dyDescent="0.25">
      <c r="A479" s="5"/>
      <c r="B479" s="7"/>
      <c r="C479" s="13"/>
      <c r="D479" s="18" t="str">
        <f>IFERROR(IF(C479="No CAS","",INDEX('DEQ Pollutant List'!$B$7:$B$611,MATCH('3. Pollutant Emissions - EF'!C479,'DEQ Pollutant List'!$A$7:$A$611,0))),"")</f>
        <v/>
      </c>
      <c r="E479" s="22"/>
      <c r="F479" s="20"/>
      <c r="G479" s="22"/>
      <c r="H479" s="20"/>
      <c r="I479" s="33"/>
      <c r="J479" s="11"/>
      <c r="K479" s="6"/>
      <c r="L479" s="19"/>
      <c r="M479" s="7"/>
      <c r="N479" s="5"/>
      <c r="O479" s="129" t="str">
        <f>IFERROR(IF(OR($C479="",$C479="No CAS"),INDEX('DEQ Pollutant List'!$D$7:$D$611,MATCH($D479,'DEQ Pollutant List'!$B$7:$B$611,0)),INDEX('DEQ Pollutant List'!$D$7:$D$611,MATCH($C479,'DEQ Pollutant List'!$A$7:$A$611,0))),"")</f>
        <v/>
      </c>
    </row>
    <row r="480" spans="1:15" ht="15" x14ac:dyDescent="0.25">
      <c r="A480" s="5"/>
      <c r="B480" s="7"/>
      <c r="C480" s="13"/>
      <c r="D480" s="18" t="str">
        <f>IFERROR(IF(C480="No CAS","",INDEX('DEQ Pollutant List'!$B$7:$B$611,MATCH('3. Pollutant Emissions - EF'!C480,'DEQ Pollutant List'!$A$7:$A$611,0))),"")</f>
        <v/>
      </c>
      <c r="E480" s="22"/>
      <c r="F480" s="20"/>
      <c r="G480" s="22"/>
      <c r="H480" s="20"/>
      <c r="I480" s="33"/>
      <c r="J480" s="11"/>
      <c r="K480" s="6"/>
      <c r="L480" s="19"/>
      <c r="M480" s="7"/>
      <c r="N480" s="5"/>
      <c r="O480" s="129" t="str">
        <f>IFERROR(IF(OR($C480="",$C480="No CAS"),INDEX('DEQ Pollutant List'!$D$7:$D$611,MATCH($D480,'DEQ Pollutant List'!$B$7:$B$611,0)),INDEX('DEQ Pollutant List'!$D$7:$D$611,MATCH($C480,'DEQ Pollutant List'!$A$7:$A$611,0))),"")</f>
        <v/>
      </c>
    </row>
    <row r="481" spans="1:15" ht="15" x14ac:dyDescent="0.25">
      <c r="A481" s="5"/>
      <c r="B481" s="7"/>
      <c r="C481" s="13"/>
      <c r="D481" s="18" t="str">
        <f>IFERROR(IF(C481="No CAS","",INDEX('DEQ Pollutant List'!$B$7:$B$611,MATCH('3. Pollutant Emissions - EF'!C481,'DEQ Pollutant List'!$A$7:$A$611,0))),"")</f>
        <v/>
      </c>
      <c r="E481" s="22"/>
      <c r="F481" s="20"/>
      <c r="G481" s="22"/>
      <c r="H481" s="20"/>
      <c r="I481" s="33"/>
      <c r="J481" s="11"/>
      <c r="K481" s="6"/>
      <c r="L481" s="19"/>
      <c r="M481" s="7"/>
      <c r="N481" s="5"/>
      <c r="O481" s="129" t="str">
        <f>IFERROR(IF(OR($C481="",$C481="No CAS"),INDEX('DEQ Pollutant List'!$D$7:$D$611,MATCH($D481,'DEQ Pollutant List'!$B$7:$B$611,0)),INDEX('DEQ Pollutant List'!$D$7:$D$611,MATCH($C481,'DEQ Pollutant List'!$A$7:$A$611,0))),"")</f>
        <v/>
      </c>
    </row>
    <row r="482" spans="1:15" ht="15" x14ac:dyDescent="0.25">
      <c r="A482" s="5"/>
      <c r="B482" s="7"/>
      <c r="C482" s="13"/>
      <c r="D482" s="18" t="str">
        <f>IFERROR(IF(C482="No CAS","",INDEX('DEQ Pollutant List'!$B$7:$B$611,MATCH('3. Pollutant Emissions - EF'!C482,'DEQ Pollutant List'!$A$7:$A$611,0))),"")</f>
        <v/>
      </c>
      <c r="E482" s="22"/>
      <c r="F482" s="20"/>
      <c r="G482" s="22"/>
      <c r="H482" s="20"/>
      <c r="I482" s="33"/>
      <c r="J482" s="11"/>
      <c r="K482" s="6"/>
      <c r="L482" s="19"/>
      <c r="M482" s="7"/>
      <c r="N482" s="5"/>
      <c r="O482" s="129" t="str">
        <f>IFERROR(IF(OR($C482="",$C482="No CAS"),INDEX('DEQ Pollutant List'!$D$7:$D$611,MATCH($D482,'DEQ Pollutant List'!$B$7:$B$611,0)),INDEX('DEQ Pollutant List'!$D$7:$D$611,MATCH($C482,'DEQ Pollutant List'!$A$7:$A$611,0))),"")</f>
        <v/>
      </c>
    </row>
    <row r="483" spans="1:15" ht="15" x14ac:dyDescent="0.25">
      <c r="A483" s="5"/>
      <c r="B483" s="7"/>
      <c r="C483" s="13"/>
      <c r="D483" s="18" t="str">
        <f>IFERROR(IF(C483="No CAS","",INDEX('DEQ Pollutant List'!$B$7:$B$611,MATCH('3. Pollutant Emissions - EF'!C483,'DEQ Pollutant List'!$A$7:$A$611,0))),"")</f>
        <v/>
      </c>
      <c r="E483" s="22"/>
      <c r="F483" s="20"/>
      <c r="G483" s="22"/>
      <c r="H483" s="20"/>
      <c r="I483" s="33"/>
      <c r="J483" s="11"/>
      <c r="K483" s="6"/>
      <c r="L483" s="19"/>
      <c r="M483" s="7"/>
      <c r="N483" s="5"/>
      <c r="O483" s="129" t="str">
        <f>IFERROR(IF(OR($C483="",$C483="No CAS"),INDEX('DEQ Pollutant List'!$D$7:$D$611,MATCH($D483,'DEQ Pollutant List'!$B$7:$B$611,0)),INDEX('DEQ Pollutant List'!$D$7:$D$611,MATCH($C483,'DEQ Pollutant List'!$A$7:$A$611,0))),"")</f>
        <v/>
      </c>
    </row>
    <row r="484" spans="1:15" ht="15" x14ac:dyDescent="0.25">
      <c r="A484" s="5"/>
      <c r="B484" s="7"/>
      <c r="C484" s="13"/>
      <c r="D484" s="18" t="str">
        <f>IFERROR(IF(C484="No CAS","",INDEX('DEQ Pollutant List'!$B$7:$B$611,MATCH('3. Pollutant Emissions - EF'!C484,'DEQ Pollutant List'!$A$7:$A$611,0))),"")</f>
        <v/>
      </c>
      <c r="E484" s="22"/>
      <c r="F484" s="20"/>
      <c r="G484" s="22"/>
      <c r="H484" s="20"/>
      <c r="I484" s="33"/>
      <c r="J484" s="11"/>
      <c r="K484" s="6"/>
      <c r="L484" s="19"/>
      <c r="M484" s="7"/>
      <c r="N484" s="5"/>
      <c r="O484" s="129" t="str">
        <f>IFERROR(IF(OR($C484="",$C484="No CAS"),INDEX('DEQ Pollutant List'!$D$7:$D$611,MATCH($D484,'DEQ Pollutant List'!$B$7:$B$611,0)),INDEX('DEQ Pollutant List'!$D$7:$D$611,MATCH($C484,'DEQ Pollutant List'!$A$7:$A$611,0))),"")</f>
        <v/>
      </c>
    </row>
    <row r="485" spans="1:15" ht="15" x14ac:dyDescent="0.25">
      <c r="A485" s="5"/>
      <c r="B485" s="7"/>
      <c r="C485" s="13"/>
      <c r="D485" s="18" t="str">
        <f>IFERROR(IF(C485="No CAS","",INDEX('DEQ Pollutant List'!$B$7:$B$611,MATCH('3. Pollutant Emissions - EF'!C485,'DEQ Pollutant List'!$A$7:$A$611,0))),"")</f>
        <v/>
      </c>
      <c r="E485" s="22"/>
      <c r="F485" s="20"/>
      <c r="G485" s="22"/>
      <c r="H485" s="20"/>
      <c r="I485" s="33"/>
      <c r="J485" s="11"/>
      <c r="K485" s="6"/>
      <c r="L485" s="19"/>
      <c r="M485" s="7"/>
      <c r="N485" s="5"/>
      <c r="O485" s="129" t="str">
        <f>IFERROR(IF(OR($C485="",$C485="No CAS"),INDEX('DEQ Pollutant List'!$D$7:$D$611,MATCH($D485,'DEQ Pollutant List'!$B$7:$B$611,0)),INDEX('DEQ Pollutant List'!$D$7:$D$611,MATCH($C485,'DEQ Pollutant List'!$A$7:$A$611,0))),"")</f>
        <v/>
      </c>
    </row>
    <row r="486" spans="1:15" ht="15" x14ac:dyDescent="0.25">
      <c r="A486" s="5"/>
      <c r="B486" s="7"/>
      <c r="C486" s="13"/>
      <c r="D486" s="18" t="str">
        <f>IFERROR(IF(C486="No CAS","",INDEX('DEQ Pollutant List'!$B$7:$B$611,MATCH('3. Pollutant Emissions - EF'!C486,'DEQ Pollutant List'!$A$7:$A$611,0))),"")</f>
        <v/>
      </c>
      <c r="E486" s="22"/>
      <c r="F486" s="20"/>
      <c r="G486" s="22"/>
      <c r="H486" s="20"/>
      <c r="I486" s="33"/>
      <c r="J486" s="11"/>
      <c r="K486" s="6"/>
      <c r="L486" s="19"/>
      <c r="M486" s="7"/>
      <c r="N486" s="5"/>
      <c r="O486" s="129" t="str">
        <f>IFERROR(IF(OR($C486="",$C486="No CAS"),INDEX('DEQ Pollutant List'!$D$7:$D$611,MATCH($D486,'DEQ Pollutant List'!$B$7:$B$611,0)),INDEX('DEQ Pollutant List'!$D$7:$D$611,MATCH($C486,'DEQ Pollutant List'!$A$7:$A$611,0))),"")</f>
        <v/>
      </c>
    </row>
    <row r="487" spans="1:15" ht="15" x14ac:dyDescent="0.25">
      <c r="A487" s="5"/>
      <c r="B487" s="7"/>
      <c r="C487" s="13"/>
      <c r="D487" s="18" t="str">
        <f>IFERROR(IF(C487="No CAS","",INDEX('DEQ Pollutant List'!$B$7:$B$611,MATCH('3. Pollutant Emissions - EF'!C487,'DEQ Pollutant List'!$A$7:$A$611,0))),"")</f>
        <v/>
      </c>
      <c r="E487" s="22"/>
      <c r="F487" s="20"/>
      <c r="G487" s="22"/>
      <c r="H487" s="20"/>
      <c r="I487" s="33"/>
      <c r="J487" s="11"/>
      <c r="K487" s="6"/>
      <c r="L487" s="19"/>
      <c r="M487" s="7"/>
      <c r="N487" s="5"/>
      <c r="O487" s="129" t="str">
        <f>IFERROR(IF(OR($C487="",$C487="No CAS"),INDEX('DEQ Pollutant List'!$D$7:$D$611,MATCH($D487,'DEQ Pollutant List'!$B$7:$B$611,0)),INDEX('DEQ Pollutant List'!$D$7:$D$611,MATCH($C487,'DEQ Pollutant List'!$A$7:$A$611,0))),"")</f>
        <v/>
      </c>
    </row>
    <row r="488" spans="1:15" ht="15" x14ac:dyDescent="0.25">
      <c r="A488" s="5"/>
      <c r="B488" s="7"/>
      <c r="C488" s="13"/>
      <c r="D488" s="18" t="str">
        <f>IFERROR(IF(C488="No CAS","",INDEX('DEQ Pollutant List'!$B$7:$B$611,MATCH('3. Pollutant Emissions - EF'!C488,'DEQ Pollutant List'!$A$7:$A$611,0))),"")</f>
        <v/>
      </c>
      <c r="E488" s="22"/>
      <c r="F488" s="20"/>
      <c r="G488" s="22"/>
      <c r="H488" s="20"/>
      <c r="I488" s="33"/>
      <c r="J488" s="11"/>
      <c r="K488" s="6"/>
      <c r="L488" s="19"/>
      <c r="M488" s="7"/>
      <c r="N488" s="5"/>
      <c r="O488" s="129" t="str">
        <f>IFERROR(IF(OR($C488="",$C488="No CAS"),INDEX('DEQ Pollutant List'!$D$7:$D$611,MATCH($D488,'DEQ Pollutant List'!$B$7:$B$611,0)),INDEX('DEQ Pollutant List'!$D$7:$D$611,MATCH($C488,'DEQ Pollutant List'!$A$7:$A$611,0))),"")</f>
        <v/>
      </c>
    </row>
    <row r="489" spans="1:15" ht="15" x14ac:dyDescent="0.25">
      <c r="A489" s="5"/>
      <c r="B489" s="7"/>
      <c r="C489" s="13"/>
      <c r="D489" s="18" t="str">
        <f>IFERROR(IF(C489="No CAS","",INDEX('DEQ Pollutant List'!$B$7:$B$611,MATCH('3. Pollutant Emissions - EF'!C489,'DEQ Pollutant List'!$A$7:$A$611,0))),"")</f>
        <v/>
      </c>
      <c r="E489" s="22"/>
      <c r="F489" s="20"/>
      <c r="G489" s="22"/>
      <c r="H489" s="20"/>
      <c r="I489" s="33"/>
      <c r="J489" s="11"/>
      <c r="K489" s="6"/>
      <c r="L489" s="19"/>
      <c r="M489" s="7"/>
      <c r="N489" s="5"/>
      <c r="O489" s="129" t="str">
        <f>IFERROR(IF(OR($C489="",$C489="No CAS"),INDEX('DEQ Pollutant List'!$D$7:$D$611,MATCH($D489,'DEQ Pollutant List'!$B$7:$B$611,0)),INDEX('DEQ Pollutant List'!$D$7:$D$611,MATCH($C489,'DEQ Pollutant List'!$A$7:$A$611,0))),"")</f>
        <v/>
      </c>
    </row>
    <row r="490" spans="1:15" ht="15" x14ac:dyDescent="0.25">
      <c r="A490" s="5"/>
      <c r="B490" s="7"/>
      <c r="C490" s="13"/>
      <c r="D490" s="18" t="str">
        <f>IFERROR(IF(C490="No CAS","",INDEX('DEQ Pollutant List'!$B$7:$B$611,MATCH('3. Pollutant Emissions - EF'!C490,'DEQ Pollutant List'!$A$7:$A$611,0))),"")</f>
        <v/>
      </c>
      <c r="E490" s="22"/>
      <c r="F490" s="20"/>
      <c r="G490" s="22"/>
      <c r="H490" s="20"/>
      <c r="I490" s="33"/>
      <c r="J490" s="11"/>
      <c r="K490" s="6"/>
      <c r="L490" s="19"/>
      <c r="M490" s="7"/>
      <c r="N490" s="5"/>
      <c r="O490" s="129" t="str">
        <f>IFERROR(IF(OR($C490="",$C490="No CAS"),INDEX('DEQ Pollutant List'!$D$7:$D$611,MATCH($D490,'DEQ Pollutant List'!$B$7:$B$611,0)),INDEX('DEQ Pollutant List'!$D$7:$D$611,MATCH($C490,'DEQ Pollutant List'!$A$7:$A$611,0))),"")</f>
        <v/>
      </c>
    </row>
    <row r="491" spans="1:15" ht="15" x14ac:dyDescent="0.25">
      <c r="A491" s="5"/>
      <c r="B491" s="7"/>
      <c r="C491" s="13"/>
      <c r="D491" s="18" t="str">
        <f>IFERROR(IF(C491="No CAS","",INDEX('DEQ Pollutant List'!$B$7:$B$611,MATCH('3. Pollutant Emissions - EF'!C491,'DEQ Pollutant List'!$A$7:$A$611,0))),"")</f>
        <v/>
      </c>
      <c r="E491" s="22"/>
      <c r="F491" s="20"/>
      <c r="G491" s="22"/>
      <c r="H491" s="20"/>
      <c r="I491" s="33"/>
      <c r="J491" s="11"/>
      <c r="K491" s="6"/>
      <c r="L491" s="19"/>
      <c r="M491" s="7"/>
      <c r="N491" s="5"/>
      <c r="O491" s="129" t="str">
        <f>IFERROR(IF(OR($C491="",$C491="No CAS"),INDEX('DEQ Pollutant List'!$D$7:$D$611,MATCH($D491,'DEQ Pollutant List'!$B$7:$B$611,0)),INDEX('DEQ Pollutant List'!$D$7:$D$611,MATCH($C491,'DEQ Pollutant List'!$A$7:$A$611,0))),"")</f>
        <v/>
      </c>
    </row>
    <row r="492" spans="1:15" ht="15" x14ac:dyDescent="0.25">
      <c r="A492" s="5"/>
      <c r="B492" s="7"/>
      <c r="C492" s="13"/>
      <c r="D492" s="18" t="str">
        <f>IFERROR(IF(C492="No CAS","",INDEX('DEQ Pollutant List'!$B$7:$B$611,MATCH('3. Pollutant Emissions - EF'!C492,'DEQ Pollutant List'!$A$7:$A$611,0))),"")</f>
        <v/>
      </c>
      <c r="E492" s="22"/>
      <c r="F492" s="20"/>
      <c r="G492" s="22"/>
      <c r="H492" s="20"/>
      <c r="I492" s="33"/>
      <c r="J492" s="11"/>
      <c r="K492" s="6"/>
      <c r="L492" s="19"/>
      <c r="M492" s="7"/>
      <c r="N492" s="5"/>
      <c r="O492" s="129" t="str">
        <f>IFERROR(IF(OR($C492="",$C492="No CAS"),INDEX('DEQ Pollutant List'!$D$7:$D$611,MATCH($D492,'DEQ Pollutant List'!$B$7:$B$611,0)),INDEX('DEQ Pollutant List'!$D$7:$D$611,MATCH($C492,'DEQ Pollutant List'!$A$7:$A$611,0))),"")</f>
        <v/>
      </c>
    </row>
    <row r="493" spans="1:15" ht="15" x14ac:dyDescent="0.25">
      <c r="A493" s="5"/>
      <c r="B493" s="7"/>
      <c r="C493" s="13"/>
      <c r="D493" s="18" t="str">
        <f>IFERROR(IF(C493="No CAS","",INDEX('DEQ Pollutant List'!$B$7:$B$611,MATCH('3. Pollutant Emissions - EF'!C493,'DEQ Pollutant List'!$A$7:$A$611,0))),"")</f>
        <v/>
      </c>
      <c r="E493" s="22"/>
      <c r="F493" s="20"/>
      <c r="G493" s="22"/>
      <c r="H493" s="20"/>
      <c r="I493" s="33"/>
      <c r="J493" s="11"/>
      <c r="K493" s="6"/>
      <c r="L493" s="19"/>
      <c r="M493" s="7"/>
      <c r="N493" s="5"/>
      <c r="O493" s="129" t="str">
        <f>IFERROR(IF(OR($C493="",$C493="No CAS"),INDEX('DEQ Pollutant List'!$D$7:$D$611,MATCH($D493,'DEQ Pollutant List'!$B$7:$B$611,0)),INDEX('DEQ Pollutant List'!$D$7:$D$611,MATCH($C493,'DEQ Pollutant List'!$A$7:$A$611,0))),"")</f>
        <v/>
      </c>
    </row>
    <row r="494" spans="1:15" ht="15" x14ac:dyDescent="0.25">
      <c r="A494" s="5"/>
      <c r="B494" s="7"/>
      <c r="C494" s="13"/>
      <c r="D494" s="18" t="str">
        <f>IFERROR(IF(C494="No CAS","",INDEX('DEQ Pollutant List'!$B$7:$B$611,MATCH('3. Pollutant Emissions - EF'!C494,'DEQ Pollutant List'!$A$7:$A$611,0))),"")</f>
        <v/>
      </c>
      <c r="E494" s="22"/>
      <c r="F494" s="20"/>
      <c r="G494" s="22"/>
      <c r="H494" s="20"/>
      <c r="I494" s="33"/>
      <c r="J494" s="11"/>
      <c r="K494" s="6"/>
      <c r="L494" s="19"/>
      <c r="M494" s="7"/>
      <c r="N494" s="5"/>
      <c r="O494" s="129" t="str">
        <f>IFERROR(IF(OR($C494="",$C494="No CAS"),INDEX('DEQ Pollutant List'!$D$7:$D$611,MATCH($D494,'DEQ Pollutant List'!$B$7:$B$611,0)),INDEX('DEQ Pollutant List'!$D$7:$D$611,MATCH($C494,'DEQ Pollutant List'!$A$7:$A$611,0))),"")</f>
        <v/>
      </c>
    </row>
    <row r="495" spans="1:15" ht="15" x14ac:dyDescent="0.25">
      <c r="A495" s="5"/>
      <c r="B495" s="7"/>
      <c r="C495" s="13"/>
      <c r="D495" s="18" t="str">
        <f>IFERROR(IF(C495="No CAS","",INDEX('DEQ Pollutant List'!$B$7:$B$611,MATCH('3. Pollutant Emissions - EF'!C495,'DEQ Pollutant List'!$A$7:$A$611,0))),"")</f>
        <v/>
      </c>
      <c r="E495" s="22"/>
      <c r="F495" s="20"/>
      <c r="G495" s="22"/>
      <c r="H495" s="20"/>
      <c r="I495" s="33"/>
      <c r="J495" s="11"/>
      <c r="K495" s="6"/>
      <c r="L495" s="19"/>
      <c r="M495" s="7"/>
      <c r="N495" s="5"/>
      <c r="O495" s="129" t="str">
        <f>IFERROR(IF(OR($C495="",$C495="No CAS"),INDEX('DEQ Pollutant List'!$D$7:$D$611,MATCH($D495,'DEQ Pollutant List'!$B$7:$B$611,0)),INDEX('DEQ Pollutant List'!$D$7:$D$611,MATCH($C495,'DEQ Pollutant List'!$A$7:$A$611,0))),"")</f>
        <v/>
      </c>
    </row>
    <row r="496" spans="1:15" ht="15" x14ac:dyDescent="0.25">
      <c r="A496" s="5"/>
      <c r="B496" s="7"/>
      <c r="C496" s="13"/>
      <c r="D496" s="18" t="str">
        <f>IFERROR(IF(C496="No CAS","",INDEX('DEQ Pollutant List'!$B$7:$B$611,MATCH('3. Pollutant Emissions - EF'!C496,'DEQ Pollutant List'!$A$7:$A$611,0))),"")</f>
        <v/>
      </c>
      <c r="E496" s="22"/>
      <c r="F496" s="20"/>
      <c r="G496" s="22"/>
      <c r="H496" s="20"/>
      <c r="I496" s="33"/>
      <c r="J496" s="11"/>
      <c r="K496" s="6"/>
      <c r="L496" s="19"/>
      <c r="M496" s="7"/>
      <c r="N496" s="5"/>
      <c r="O496" s="129" t="str">
        <f>IFERROR(IF(OR($C496="",$C496="No CAS"),INDEX('DEQ Pollutant List'!$D$7:$D$611,MATCH($D496,'DEQ Pollutant List'!$B$7:$B$611,0)),INDEX('DEQ Pollutant List'!$D$7:$D$611,MATCH($C496,'DEQ Pollutant List'!$A$7:$A$611,0))),"")</f>
        <v/>
      </c>
    </row>
    <row r="497" spans="1:15" ht="15" x14ac:dyDescent="0.25">
      <c r="A497" s="5"/>
      <c r="B497" s="7"/>
      <c r="C497" s="13"/>
      <c r="D497" s="18" t="str">
        <f>IFERROR(IF(C497="No CAS","",INDEX('DEQ Pollutant List'!$B$7:$B$611,MATCH('3. Pollutant Emissions - EF'!C497,'DEQ Pollutant List'!$A$7:$A$611,0))),"")</f>
        <v/>
      </c>
      <c r="E497" s="22"/>
      <c r="F497" s="20"/>
      <c r="G497" s="22"/>
      <c r="H497" s="20"/>
      <c r="I497" s="33"/>
      <c r="J497" s="11"/>
      <c r="K497" s="6"/>
      <c r="L497" s="19"/>
      <c r="M497" s="7"/>
      <c r="N497" s="5"/>
      <c r="O497" s="129" t="str">
        <f>IFERROR(IF(OR($C497="",$C497="No CAS"),INDEX('DEQ Pollutant List'!$D$7:$D$611,MATCH($D497,'DEQ Pollutant List'!$B$7:$B$611,0)),INDEX('DEQ Pollutant List'!$D$7:$D$611,MATCH($C497,'DEQ Pollutant List'!$A$7:$A$611,0))),"")</f>
        <v/>
      </c>
    </row>
    <row r="498" spans="1:15" ht="15" x14ac:dyDescent="0.25">
      <c r="A498" s="5"/>
      <c r="B498" s="7"/>
      <c r="C498" s="13"/>
      <c r="D498" s="18" t="str">
        <f>IFERROR(IF(C498="No CAS","",INDEX('DEQ Pollutant List'!$B$7:$B$611,MATCH('3. Pollutant Emissions - EF'!C498,'DEQ Pollutant List'!$A$7:$A$611,0))),"")</f>
        <v/>
      </c>
      <c r="E498" s="22"/>
      <c r="F498" s="20"/>
      <c r="G498" s="22"/>
      <c r="H498" s="20"/>
      <c r="I498" s="33"/>
      <c r="J498" s="11"/>
      <c r="K498" s="6"/>
      <c r="L498" s="19"/>
      <c r="M498" s="7"/>
      <c r="N498" s="5"/>
      <c r="O498" s="129" t="str">
        <f>IFERROR(IF(OR($C498="",$C498="No CAS"),INDEX('DEQ Pollutant List'!$D$7:$D$611,MATCH($D498,'DEQ Pollutant List'!$B$7:$B$611,0)),INDEX('DEQ Pollutant List'!$D$7:$D$611,MATCH($C498,'DEQ Pollutant List'!$A$7:$A$611,0))),"")</f>
        <v/>
      </c>
    </row>
    <row r="499" spans="1:15" ht="15" x14ac:dyDescent="0.25">
      <c r="A499" s="5"/>
      <c r="B499" s="7"/>
      <c r="C499" s="13"/>
      <c r="D499" s="18" t="str">
        <f>IFERROR(IF(C499="No CAS","",INDEX('DEQ Pollutant List'!$B$7:$B$611,MATCH('3. Pollutant Emissions - EF'!C499,'DEQ Pollutant List'!$A$7:$A$611,0))),"")</f>
        <v/>
      </c>
      <c r="E499" s="22"/>
      <c r="F499" s="20"/>
      <c r="G499" s="22"/>
      <c r="H499" s="20"/>
      <c r="I499" s="33"/>
      <c r="J499" s="11"/>
      <c r="K499" s="6"/>
      <c r="L499" s="19"/>
      <c r="M499" s="7"/>
      <c r="N499" s="5"/>
      <c r="O499" s="129" t="str">
        <f>IFERROR(IF(OR($C499="",$C499="No CAS"),INDEX('DEQ Pollutant List'!$D$7:$D$611,MATCH($D499,'DEQ Pollutant List'!$B$7:$B$611,0)),INDEX('DEQ Pollutant List'!$D$7:$D$611,MATCH($C499,'DEQ Pollutant List'!$A$7:$A$611,0))),"")</f>
        <v/>
      </c>
    </row>
    <row r="500" spans="1:15" ht="15" x14ac:dyDescent="0.25">
      <c r="A500" s="5"/>
      <c r="B500" s="7"/>
      <c r="C500" s="13"/>
      <c r="D500" s="18" t="str">
        <f>IFERROR(IF(C500="No CAS","",INDEX('DEQ Pollutant List'!$B$7:$B$611,MATCH('3. Pollutant Emissions - EF'!C500,'DEQ Pollutant List'!$A$7:$A$611,0))),"")</f>
        <v/>
      </c>
      <c r="E500" s="22"/>
      <c r="F500" s="20"/>
      <c r="G500" s="22"/>
      <c r="H500" s="20"/>
      <c r="I500" s="33"/>
      <c r="J500" s="11"/>
      <c r="K500" s="6"/>
      <c r="L500" s="19"/>
      <c r="M500" s="7"/>
      <c r="N500" s="5"/>
      <c r="O500" s="129" t="str">
        <f>IFERROR(IF(OR($C500="",$C500="No CAS"),INDEX('DEQ Pollutant List'!$D$7:$D$611,MATCH($D500,'DEQ Pollutant List'!$B$7:$B$611,0)),INDEX('DEQ Pollutant List'!$D$7:$D$611,MATCH($C500,'DEQ Pollutant List'!$A$7:$A$611,0))),"")</f>
        <v/>
      </c>
    </row>
    <row r="501" spans="1:15" ht="15" x14ac:dyDescent="0.25">
      <c r="A501" s="5"/>
      <c r="B501" s="7"/>
      <c r="C501" s="13"/>
      <c r="D501" s="18" t="str">
        <f>IFERROR(IF(C501="No CAS","",INDEX('DEQ Pollutant List'!$B$7:$B$611,MATCH('3. Pollutant Emissions - EF'!C501,'DEQ Pollutant List'!$A$7:$A$611,0))),"")</f>
        <v/>
      </c>
      <c r="E501" s="22"/>
      <c r="F501" s="20"/>
      <c r="G501" s="22"/>
      <c r="H501" s="20"/>
      <c r="I501" s="33"/>
      <c r="J501" s="11"/>
      <c r="K501" s="6"/>
      <c r="L501" s="19"/>
      <c r="M501" s="7"/>
      <c r="N501" s="5"/>
      <c r="O501" s="129" t="str">
        <f>IFERROR(IF(OR($C501="",$C501="No CAS"),INDEX('DEQ Pollutant List'!$D$7:$D$611,MATCH($D501,'DEQ Pollutant List'!$B$7:$B$611,0)),INDEX('DEQ Pollutant List'!$D$7:$D$611,MATCH($C501,'DEQ Pollutant List'!$A$7:$A$611,0))),"")</f>
        <v/>
      </c>
    </row>
    <row r="502" spans="1:15" ht="15" x14ac:dyDescent="0.25">
      <c r="A502" s="5"/>
      <c r="B502" s="7"/>
      <c r="C502" s="13"/>
      <c r="D502" s="18" t="str">
        <f>IFERROR(IF(C502="No CAS","",INDEX('DEQ Pollutant List'!$B$7:$B$611,MATCH('3. Pollutant Emissions - EF'!C502,'DEQ Pollutant List'!$A$7:$A$611,0))),"")</f>
        <v/>
      </c>
      <c r="E502" s="22"/>
      <c r="F502" s="20"/>
      <c r="G502" s="22"/>
      <c r="H502" s="20"/>
      <c r="I502" s="33"/>
      <c r="J502" s="11"/>
      <c r="K502" s="6"/>
      <c r="L502" s="19"/>
      <c r="M502" s="7"/>
      <c r="N502" s="5"/>
      <c r="O502" s="129" t="str">
        <f>IFERROR(IF(OR($C502="",$C502="No CAS"),INDEX('DEQ Pollutant List'!$D$7:$D$611,MATCH($D502,'DEQ Pollutant List'!$B$7:$B$611,0)),INDEX('DEQ Pollutant List'!$D$7:$D$611,MATCH($C502,'DEQ Pollutant List'!$A$7:$A$611,0))),"")</f>
        <v/>
      </c>
    </row>
    <row r="503" spans="1:15" ht="15" x14ac:dyDescent="0.25">
      <c r="A503" s="5"/>
      <c r="B503" s="7"/>
      <c r="C503" s="13"/>
      <c r="D503" s="18" t="str">
        <f>IFERROR(IF(C503="No CAS","",INDEX('DEQ Pollutant List'!$B$7:$B$611,MATCH('3. Pollutant Emissions - EF'!C503,'DEQ Pollutant List'!$A$7:$A$611,0))),"")</f>
        <v/>
      </c>
      <c r="E503" s="22"/>
      <c r="F503" s="20"/>
      <c r="G503" s="22"/>
      <c r="H503" s="20"/>
      <c r="I503" s="33"/>
      <c r="J503" s="11"/>
      <c r="K503" s="6"/>
      <c r="L503" s="19"/>
      <c r="M503" s="7"/>
      <c r="N503" s="5"/>
      <c r="O503" s="129" t="str">
        <f>IFERROR(IF(OR($C503="",$C503="No CAS"),INDEX('DEQ Pollutant List'!$D$7:$D$611,MATCH($D503,'DEQ Pollutant List'!$B$7:$B$611,0)),INDEX('DEQ Pollutant List'!$D$7:$D$611,MATCH($C503,'DEQ Pollutant List'!$A$7:$A$611,0))),"")</f>
        <v/>
      </c>
    </row>
    <row r="504" spans="1:15" ht="15" x14ac:dyDescent="0.25">
      <c r="A504" s="5"/>
      <c r="B504" s="7"/>
      <c r="C504" s="13"/>
      <c r="D504" s="18" t="str">
        <f>IFERROR(IF(C504="No CAS","",INDEX('DEQ Pollutant List'!$B$7:$B$611,MATCH('3. Pollutant Emissions - EF'!C504,'DEQ Pollutant List'!$A$7:$A$611,0))),"")</f>
        <v/>
      </c>
      <c r="E504" s="22"/>
      <c r="F504" s="20"/>
      <c r="G504" s="22"/>
      <c r="H504" s="20"/>
      <c r="I504" s="33"/>
      <c r="J504" s="11"/>
      <c r="K504" s="6"/>
      <c r="L504" s="19"/>
      <c r="M504" s="7"/>
      <c r="N504" s="5"/>
      <c r="O504" s="129" t="str">
        <f>IFERROR(IF(OR($C504="",$C504="No CAS"),INDEX('DEQ Pollutant List'!$D$7:$D$611,MATCH($D504,'DEQ Pollutant List'!$B$7:$B$611,0)),INDEX('DEQ Pollutant List'!$D$7:$D$611,MATCH($C504,'DEQ Pollutant List'!$A$7:$A$611,0))),"")</f>
        <v/>
      </c>
    </row>
    <row r="505" spans="1:15" ht="15" x14ac:dyDescent="0.25">
      <c r="A505" s="5"/>
      <c r="B505" s="7"/>
      <c r="C505" s="13"/>
      <c r="D505" s="18" t="str">
        <f>IFERROR(IF(C505="No CAS","",INDEX('DEQ Pollutant List'!$B$7:$B$611,MATCH('3. Pollutant Emissions - EF'!C505,'DEQ Pollutant List'!$A$7:$A$611,0))),"")</f>
        <v/>
      </c>
      <c r="E505" s="22"/>
      <c r="F505" s="20"/>
      <c r="G505" s="22"/>
      <c r="H505" s="20"/>
      <c r="I505" s="33"/>
      <c r="J505" s="11"/>
      <c r="K505" s="6"/>
      <c r="L505" s="19"/>
      <c r="M505" s="7"/>
      <c r="N505" s="5"/>
      <c r="O505" s="130"/>
    </row>
    <row r="506" spans="1:15" ht="15" x14ac:dyDescent="0.25">
      <c r="A506" s="5"/>
      <c r="B506" s="7"/>
      <c r="C506" s="13"/>
      <c r="D506" s="18" t="str">
        <f>IFERROR(IF(C506="No CAS","",INDEX('DEQ Pollutant List'!$B$7:$B$611,MATCH('3. Pollutant Emissions - EF'!C506,'DEQ Pollutant List'!$A$7:$A$611,0))),"")</f>
        <v/>
      </c>
      <c r="E506" s="22"/>
      <c r="F506" s="20"/>
      <c r="G506" s="22"/>
      <c r="H506" s="20"/>
      <c r="I506" s="33"/>
      <c r="J506" s="11"/>
      <c r="K506" s="6"/>
      <c r="L506" s="19"/>
      <c r="M506" s="7"/>
      <c r="N506" s="5"/>
      <c r="O506" s="130"/>
    </row>
    <row r="507" spans="1:15" ht="15" x14ac:dyDescent="0.25">
      <c r="A507" s="5"/>
      <c r="B507" s="7"/>
      <c r="C507" s="13"/>
      <c r="D507" s="18" t="str">
        <f>IFERROR(IF(C507="No CAS","",INDEX('DEQ Pollutant List'!$B$7:$B$611,MATCH('3. Pollutant Emissions - EF'!C507,'DEQ Pollutant List'!$A$7:$A$611,0))),"")</f>
        <v/>
      </c>
      <c r="E507" s="22"/>
      <c r="F507" s="20"/>
      <c r="G507" s="22"/>
      <c r="H507" s="20"/>
      <c r="I507" s="33"/>
      <c r="J507" s="11"/>
      <c r="K507" s="6"/>
      <c r="L507" s="19"/>
      <c r="M507" s="7"/>
      <c r="N507" s="5"/>
      <c r="O507" s="130"/>
    </row>
    <row r="508" spans="1:15" ht="15.75" thickBot="1" x14ac:dyDescent="0.3">
      <c r="A508" s="5"/>
      <c r="B508" s="7"/>
      <c r="C508" s="13"/>
      <c r="D508" s="18" t="str">
        <f>IFERROR(IF(C508="No CAS","",INDEX('DEQ Pollutant List'!$B$7:$B$611,MATCH('3. Pollutant Emissions - EF'!C508,'DEQ Pollutant List'!$A$7:$A$611,0))),"")</f>
        <v/>
      </c>
      <c r="E508" s="22"/>
      <c r="F508" s="20"/>
      <c r="G508" s="22"/>
      <c r="H508" s="20"/>
      <c r="I508" s="33"/>
      <c r="J508" s="11"/>
      <c r="K508" s="6"/>
      <c r="L508" s="19"/>
      <c r="M508" s="7"/>
      <c r="N508" s="52"/>
      <c r="O508" s="130"/>
    </row>
    <row r="509" spans="1:15" ht="39.950000000000003" customHeight="1" thickBot="1" x14ac:dyDescent="0.3">
      <c r="A509" s="131" t="s">
        <v>153</v>
      </c>
      <c r="B509" s="132"/>
      <c r="C509" s="133"/>
      <c r="D509" s="134"/>
      <c r="E509" s="135"/>
      <c r="F509" s="136"/>
      <c r="G509" s="135"/>
      <c r="H509" s="136"/>
      <c r="I509" s="137"/>
      <c r="J509" s="138"/>
      <c r="K509" s="139"/>
      <c r="L509" s="131"/>
      <c r="M509" s="140"/>
      <c r="N509" s="141"/>
    </row>
  </sheetData>
  <sheetProtection algorithmName="SHA-512" hashValue="zugvVitDYR/tzfiq0oPsh0GLSg3Tw0pLalbpP0si3K+BpyowWAwBBpMH3k4G7A8kIsRQe4SkNrMrFWl1vlKCKQ==" saltValue="pKXkO5pefld8KhDvV3LegA==" spinCount="100000" sheet="1" objects="1" scenarios="1" formatColumns="0" insertRows="0" deleteRows="0" sort="0" autoFilter="0"/>
  <autoFilter ref="A8:T8" xr:uid="{A724148E-418F-4672-BBFD-EDA40A50663B}"/>
  <mergeCells count="7">
    <mergeCell ref="M7:M8"/>
    <mergeCell ref="N7:N8"/>
    <mergeCell ref="A6:B7"/>
    <mergeCell ref="C6:D7"/>
    <mergeCell ref="L7:L8"/>
    <mergeCell ref="F7:F8"/>
    <mergeCell ref="E7:E8"/>
  </mergeCells>
  <conditionalFormatting sqref="O9:O508">
    <cfRule type="containsBlanks" dxfId="2" priority="3">
      <formula>LEN(TRIM(O9))=0</formula>
    </cfRule>
  </conditionalFormatting>
  <dataValidations count="2">
    <dataValidation type="list" allowBlank="1" showInputMessage="1" showErrorMessage="1" sqref="G9:G508" xr:uid="{D278B401-C5CE-4096-9E67-5FD00111B8D8}">
      <formula1>"Yes,No"</formula1>
    </dataValidation>
    <dataValidation type="list" allowBlank="1" showInputMessage="1" showErrorMessage="1" sqref="H9:H508" xr:uid="{5473EC56-ABC2-483B-A6B4-AA81DC038CF8}">
      <formula1>" Yes,No"</formula1>
    </dataValidation>
  </dataValidations>
  <pageMargins left="0.7" right="0.7" top="0.75" bottom="0.75" header="0.3" footer="0.3"/>
  <pageSetup paperSize="17" scale="67"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C9:D508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54326FF-86FE-469C-A51D-63B5EDC7841C}">
          <x14:formula1>
            <xm:f>'2. TEUs &amp; Activities - EF'!$A$9:$A$190</xm:f>
          </x14:formula1>
          <xm:sqref>A9:A508</xm:sqref>
        </x14:dataValidation>
        <x14:dataValidation type="list" allowBlank="1" showInputMessage="1" showErrorMessage="1" xr:uid="{669E0BD2-2CA1-4D59-8AA8-10A94BAB52D3}">
          <x14:formula1>
            <xm:f>'2. TEUs &amp; Activities - EF'!$B$9:$B$190</xm:f>
          </x14:formula1>
          <xm:sqref>B9:B508</xm:sqref>
        </x14:dataValidation>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C9:C508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zoomScaleNormal="100" workbookViewId="0">
      <pane xSplit="2" ySplit="8" topLeftCell="C9" activePane="bottomRight" state="frozen"/>
      <selection activeCell="E20" sqref="E20"/>
      <selection pane="topRight" activeCell="E20" sqref="E20"/>
      <selection pane="bottomLeft" activeCell="E20" sqref="E20"/>
      <selection pane="bottomRight" activeCell="A9" sqref="A9"/>
    </sheetView>
  </sheetViews>
  <sheetFormatPr defaultColWidth="9.140625" defaultRowHeight="14.25" x14ac:dyDescent="0.25"/>
  <cols>
    <col min="1" max="2" width="25.5703125" style="111" customWidth="1"/>
    <col min="3" max="3" width="60.5703125" style="4" customWidth="1"/>
    <col min="4" max="4" width="25.5703125" style="4" customWidth="1"/>
    <col min="5" max="6" width="30.5703125" style="4" customWidth="1"/>
    <col min="7" max="8" width="20.5703125" style="111" customWidth="1"/>
    <col min="9" max="20" width="15.5703125" style="111" customWidth="1"/>
    <col min="21" max="21" width="9.140625" style="4"/>
    <col min="22" max="23" width="10.5703125" style="111" hidden="1" customWidth="1"/>
    <col min="24" max="16384" width="9.140625" style="4"/>
  </cols>
  <sheetData>
    <row r="1" spans="1:23" ht="20.100000000000001" customHeight="1" x14ac:dyDescent="0.25">
      <c r="A1" s="2" t="str">
        <f>'1. Facility Information'!$B$1</f>
        <v>AQ520 Form - Version 2.0</v>
      </c>
      <c r="N1" s="156"/>
    </row>
    <row r="2" spans="1:23" ht="20.100000000000001" customHeight="1" x14ac:dyDescent="0.25">
      <c r="A2" s="113" t="str">
        <f>IF(ISBLANK('1. Facility Information'!$B$6),"",'1. Facility Information'!$B$6)</f>
        <v>JB Wood Recyclers, LLC</v>
      </c>
      <c r="N2" s="88"/>
    </row>
    <row r="3" spans="1:23" ht="20.100000000000001" customHeight="1" x14ac:dyDescent="0.25">
      <c r="A3" s="84" t="str">
        <f>"Source No. "&amp;IF(ISBLANK('1. Facility Information'!$B$10),"",'1. Facility Information'!$B$10)</f>
        <v>Source No. 27-0042-SI-01</v>
      </c>
    </row>
    <row r="4" spans="1:23" ht="20.100000000000001" customHeight="1" x14ac:dyDescent="0.25">
      <c r="A4" s="84" t="str">
        <f>_xlfn.CONCAT("Submitted on ",IF(ISBLANK('1. Facility Information'!$B$14),"",TEXT('1. Facility Information'!$B$14,"mm/dd/yyyy")))</f>
        <v>Submitted on 11/25/2025</v>
      </c>
      <c r="D4" s="111"/>
      <c r="E4" s="111"/>
      <c r="F4" s="111"/>
      <c r="G4" s="88"/>
      <c r="H4" s="4"/>
      <c r="O4" s="4"/>
      <c r="P4" s="4"/>
      <c r="Q4" s="4"/>
      <c r="R4" s="4"/>
      <c r="S4" s="4"/>
      <c r="T4" s="4"/>
      <c r="V4" s="4"/>
      <c r="W4" s="4"/>
    </row>
    <row r="5" spans="1:23" ht="15" customHeight="1" thickBot="1" x14ac:dyDescent="0.3">
      <c r="V5" s="157" t="s">
        <v>154</v>
      </c>
      <c r="W5" s="157" t="s">
        <v>154</v>
      </c>
    </row>
    <row r="6" spans="1:23" s="158" customFormat="1" ht="30" customHeight="1" thickBot="1" x14ac:dyDescent="0.3">
      <c r="A6" s="115" t="s">
        <v>12</v>
      </c>
      <c r="B6" s="119"/>
      <c r="C6" s="119"/>
      <c r="D6" s="120"/>
      <c r="E6" s="119" t="s">
        <v>155</v>
      </c>
      <c r="F6" s="119"/>
      <c r="G6" s="115" t="s">
        <v>13</v>
      </c>
      <c r="H6" s="120"/>
      <c r="I6" s="119" t="s">
        <v>156</v>
      </c>
      <c r="J6" s="119"/>
      <c r="K6" s="119"/>
      <c r="L6" s="119"/>
      <c r="M6" s="119"/>
      <c r="N6" s="120"/>
      <c r="O6" s="115" t="s">
        <v>157</v>
      </c>
      <c r="P6" s="119"/>
      <c r="Q6" s="119"/>
      <c r="R6" s="119"/>
      <c r="S6" s="119"/>
      <c r="T6" s="120"/>
      <c r="V6" s="159" t="s">
        <v>158</v>
      </c>
      <c r="W6" s="159"/>
    </row>
    <row r="7" spans="1:23" s="158" customFormat="1" ht="30" customHeight="1" thickBot="1" x14ac:dyDescent="0.3">
      <c r="A7" s="175" t="s">
        <v>15</v>
      </c>
      <c r="B7" s="177" t="s">
        <v>16</v>
      </c>
      <c r="C7" s="195" t="s">
        <v>17</v>
      </c>
      <c r="D7" s="173" t="s">
        <v>1298</v>
      </c>
      <c r="E7" s="195" t="s">
        <v>159</v>
      </c>
      <c r="F7" s="179" t="s">
        <v>160</v>
      </c>
      <c r="G7" s="193" t="s">
        <v>18</v>
      </c>
      <c r="H7" s="173" t="s">
        <v>19</v>
      </c>
      <c r="I7" s="143" t="s">
        <v>34</v>
      </c>
      <c r="J7" s="143"/>
      <c r="K7" s="144"/>
      <c r="L7" s="145" t="s">
        <v>161</v>
      </c>
      <c r="M7" s="146"/>
      <c r="N7" s="147"/>
      <c r="O7" s="142" t="s">
        <v>34</v>
      </c>
      <c r="P7" s="143"/>
      <c r="Q7" s="144"/>
      <c r="R7" s="145" t="s">
        <v>35</v>
      </c>
      <c r="S7" s="146"/>
      <c r="T7" s="147"/>
      <c r="V7" s="159" t="s">
        <v>25</v>
      </c>
      <c r="W7" s="159"/>
    </row>
    <row r="8" spans="1:23" s="158" customFormat="1" ht="60" customHeight="1" thickBot="1" x14ac:dyDescent="0.3">
      <c r="A8" s="176"/>
      <c r="B8" s="178"/>
      <c r="C8" s="196"/>
      <c r="D8" s="174"/>
      <c r="E8" s="196"/>
      <c r="F8" s="180"/>
      <c r="G8" s="194"/>
      <c r="H8" s="174"/>
      <c r="I8" s="151" t="s">
        <v>24</v>
      </c>
      <c r="J8" s="149" t="s">
        <v>162</v>
      </c>
      <c r="K8" s="150" t="s">
        <v>26</v>
      </c>
      <c r="L8" s="151" t="s">
        <v>24</v>
      </c>
      <c r="M8" s="149" t="s">
        <v>162</v>
      </c>
      <c r="N8" s="150" t="s">
        <v>26</v>
      </c>
      <c r="O8" s="151" t="s">
        <v>24</v>
      </c>
      <c r="P8" s="149" t="s">
        <v>162</v>
      </c>
      <c r="Q8" s="150" t="s">
        <v>26</v>
      </c>
      <c r="R8" s="151" t="s">
        <v>24</v>
      </c>
      <c r="S8" s="149" t="s">
        <v>162</v>
      </c>
      <c r="T8" s="150" t="s">
        <v>26</v>
      </c>
      <c r="V8" s="160" t="s">
        <v>163</v>
      </c>
      <c r="W8" s="160" t="s">
        <v>164</v>
      </c>
    </row>
    <row r="9" spans="1:23" ht="14.45" customHeight="1" x14ac:dyDescent="0.25">
      <c r="A9" s="90" t="s">
        <v>1334</v>
      </c>
      <c r="B9" s="91"/>
      <c r="C9" s="104"/>
      <c r="D9" s="105"/>
      <c r="E9" s="104"/>
      <c r="F9" s="104"/>
      <c r="G9" s="90"/>
      <c r="H9" s="92"/>
      <c r="I9" s="90"/>
      <c r="J9" s="91"/>
      <c r="K9" s="92"/>
      <c r="L9" s="90"/>
      <c r="M9" s="91"/>
      <c r="N9" s="92"/>
      <c r="O9" s="90"/>
      <c r="P9" s="91"/>
      <c r="Q9" s="92"/>
      <c r="R9" s="90"/>
      <c r="S9" s="91"/>
      <c r="T9" s="92"/>
      <c r="V9" s="111">
        <f t="shared" ref="V9:V40" si="0">J9-P9</f>
        <v>0</v>
      </c>
      <c r="W9" s="111">
        <f t="shared" ref="W9:W40" si="1">$M9-$S9</f>
        <v>0</v>
      </c>
    </row>
    <row r="10" spans="1:23" ht="15" customHeight="1" x14ac:dyDescent="0.25">
      <c r="A10" s="12"/>
      <c r="B10" s="11"/>
      <c r="C10" s="8"/>
      <c r="D10" s="18"/>
      <c r="E10" s="8"/>
      <c r="F10" s="8"/>
      <c r="G10" s="12"/>
      <c r="H10" s="16"/>
      <c r="I10" s="12"/>
      <c r="J10" s="11"/>
      <c r="K10" s="16"/>
      <c r="L10" s="12"/>
      <c r="M10" s="11"/>
      <c r="N10" s="16"/>
      <c r="O10" s="12"/>
      <c r="P10" s="11"/>
      <c r="Q10" s="16"/>
      <c r="R10" s="12"/>
      <c r="S10" s="11"/>
      <c r="T10" s="16"/>
      <c r="V10" s="111">
        <f t="shared" si="0"/>
        <v>0</v>
      </c>
      <c r="W10" s="111">
        <f t="shared" si="1"/>
        <v>0</v>
      </c>
    </row>
    <row r="11" spans="1:23" x14ac:dyDescent="0.25">
      <c r="A11" s="12"/>
      <c r="B11" s="11"/>
      <c r="C11" s="8"/>
      <c r="D11" s="18"/>
      <c r="E11" s="8"/>
      <c r="F11" s="8"/>
      <c r="G11" s="12"/>
      <c r="H11" s="16"/>
      <c r="I11" s="12"/>
      <c r="J11" s="11"/>
      <c r="K11" s="16"/>
      <c r="L11" s="12"/>
      <c r="M11" s="11"/>
      <c r="N11" s="16"/>
      <c r="O11" s="12"/>
      <c r="P11" s="11"/>
      <c r="Q11" s="16"/>
      <c r="R11" s="12"/>
      <c r="S11" s="11"/>
      <c r="T11" s="16"/>
      <c r="V11" s="111">
        <f t="shared" si="0"/>
        <v>0</v>
      </c>
      <c r="W11" s="111">
        <f t="shared" si="1"/>
        <v>0</v>
      </c>
    </row>
    <row r="12" spans="1:23" x14ac:dyDescent="0.25">
      <c r="A12" s="12"/>
      <c r="B12" s="11"/>
      <c r="C12" s="8"/>
      <c r="D12" s="18"/>
      <c r="E12" s="8"/>
      <c r="F12" s="8"/>
      <c r="G12" s="12"/>
      <c r="H12" s="16"/>
      <c r="I12" s="12"/>
      <c r="J12" s="11"/>
      <c r="K12" s="16"/>
      <c r="L12" s="12"/>
      <c r="M12" s="11"/>
      <c r="N12" s="16"/>
      <c r="O12" s="12"/>
      <c r="P12" s="11"/>
      <c r="Q12" s="16"/>
      <c r="R12" s="12"/>
      <c r="S12" s="11"/>
      <c r="T12" s="16"/>
      <c r="V12" s="111">
        <f t="shared" si="0"/>
        <v>0</v>
      </c>
      <c r="W12" s="111">
        <f t="shared" si="1"/>
        <v>0</v>
      </c>
    </row>
    <row r="13" spans="1:23" ht="15" customHeight="1" x14ac:dyDescent="0.25">
      <c r="A13" s="12"/>
      <c r="B13" s="11"/>
      <c r="C13" s="8"/>
      <c r="D13" s="18"/>
      <c r="E13" s="8"/>
      <c r="F13" s="8"/>
      <c r="G13" s="12"/>
      <c r="H13" s="16"/>
      <c r="I13" s="12"/>
      <c r="J13" s="11"/>
      <c r="K13" s="16"/>
      <c r="L13" s="12"/>
      <c r="M13" s="11"/>
      <c r="N13" s="16"/>
      <c r="O13" s="12"/>
      <c r="P13" s="11"/>
      <c r="Q13" s="16"/>
      <c r="R13" s="12"/>
      <c r="S13" s="11"/>
      <c r="T13" s="16"/>
      <c r="V13" s="111">
        <f t="shared" si="0"/>
        <v>0</v>
      </c>
      <c r="W13" s="111">
        <f t="shared" si="1"/>
        <v>0</v>
      </c>
    </row>
    <row r="14" spans="1:23" ht="15" customHeight="1" x14ac:dyDescent="0.25">
      <c r="A14" s="12"/>
      <c r="B14" s="11"/>
      <c r="C14" s="8"/>
      <c r="D14" s="18"/>
      <c r="E14" s="8"/>
      <c r="F14" s="8"/>
      <c r="G14" s="12"/>
      <c r="H14" s="16"/>
      <c r="I14" s="12"/>
      <c r="J14" s="11"/>
      <c r="K14" s="16"/>
      <c r="L14" s="12"/>
      <c r="M14" s="11"/>
      <c r="N14" s="16"/>
      <c r="O14" s="12"/>
      <c r="P14" s="11"/>
      <c r="Q14" s="16"/>
      <c r="R14" s="12"/>
      <c r="S14" s="11"/>
      <c r="T14" s="16"/>
      <c r="V14" s="111">
        <f t="shared" si="0"/>
        <v>0</v>
      </c>
      <c r="W14" s="111">
        <f t="shared" si="1"/>
        <v>0</v>
      </c>
    </row>
    <row r="15" spans="1:23" x14ac:dyDescent="0.25">
      <c r="A15" s="12"/>
      <c r="B15" s="11"/>
      <c r="C15" s="8"/>
      <c r="D15" s="18"/>
      <c r="E15" s="8"/>
      <c r="F15" s="8"/>
      <c r="G15" s="12"/>
      <c r="H15" s="16"/>
      <c r="I15" s="12"/>
      <c r="J15" s="11"/>
      <c r="K15" s="16"/>
      <c r="L15" s="12"/>
      <c r="M15" s="11"/>
      <c r="N15" s="16"/>
      <c r="O15" s="12"/>
      <c r="P15" s="11"/>
      <c r="Q15" s="16"/>
      <c r="R15" s="12"/>
      <c r="S15" s="11"/>
      <c r="T15" s="16"/>
      <c r="V15" s="111">
        <f t="shared" si="0"/>
        <v>0</v>
      </c>
      <c r="W15" s="111">
        <f t="shared" si="1"/>
        <v>0</v>
      </c>
    </row>
    <row r="16" spans="1:23" x14ac:dyDescent="0.25">
      <c r="A16" s="12"/>
      <c r="B16" s="11"/>
      <c r="C16" s="8"/>
      <c r="D16" s="18"/>
      <c r="E16" s="8"/>
      <c r="F16" s="8"/>
      <c r="G16" s="12"/>
      <c r="H16" s="16"/>
      <c r="I16" s="12"/>
      <c r="J16" s="11"/>
      <c r="K16" s="16"/>
      <c r="L16" s="12"/>
      <c r="M16" s="11"/>
      <c r="N16" s="16"/>
      <c r="O16" s="12"/>
      <c r="P16" s="11"/>
      <c r="Q16" s="16"/>
      <c r="R16" s="12"/>
      <c r="S16" s="11"/>
      <c r="T16" s="16"/>
      <c r="V16" s="111">
        <f t="shared" si="0"/>
        <v>0</v>
      </c>
      <c r="W16" s="111">
        <f t="shared" si="1"/>
        <v>0</v>
      </c>
    </row>
    <row r="17" spans="1:23" x14ac:dyDescent="0.25">
      <c r="A17" s="12"/>
      <c r="B17" s="11"/>
      <c r="C17" s="8"/>
      <c r="D17" s="18"/>
      <c r="E17" s="8"/>
      <c r="F17" s="8"/>
      <c r="G17" s="12"/>
      <c r="H17" s="16"/>
      <c r="I17" s="12"/>
      <c r="J17" s="11"/>
      <c r="K17" s="16"/>
      <c r="L17" s="12"/>
      <c r="M17" s="11"/>
      <c r="N17" s="16"/>
      <c r="O17" s="12"/>
      <c r="P17" s="11"/>
      <c r="Q17" s="16"/>
      <c r="R17" s="12"/>
      <c r="S17" s="11"/>
      <c r="T17" s="16"/>
      <c r="V17" s="111">
        <f t="shared" si="0"/>
        <v>0</v>
      </c>
      <c r="W17" s="111">
        <f t="shared" si="1"/>
        <v>0</v>
      </c>
    </row>
    <row r="18" spans="1:23" x14ac:dyDescent="0.25">
      <c r="A18" s="12"/>
      <c r="B18" s="11"/>
      <c r="C18" s="8"/>
      <c r="D18" s="18"/>
      <c r="E18" s="8"/>
      <c r="F18" s="8"/>
      <c r="G18" s="12"/>
      <c r="H18" s="16"/>
      <c r="I18" s="12"/>
      <c r="J18" s="11"/>
      <c r="K18" s="16"/>
      <c r="L18" s="12"/>
      <c r="M18" s="11"/>
      <c r="N18" s="16"/>
      <c r="O18" s="12"/>
      <c r="P18" s="11"/>
      <c r="Q18" s="16"/>
      <c r="R18" s="12"/>
      <c r="S18" s="11"/>
      <c r="T18" s="16"/>
      <c r="V18" s="111">
        <f t="shared" si="0"/>
        <v>0</v>
      </c>
      <c r="W18" s="111">
        <f t="shared" si="1"/>
        <v>0</v>
      </c>
    </row>
    <row r="19" spans="1:23" x14ac:dyDescent="0.25">
      <c r="A19" s="12"/>
      <c r="B19" s="11"/>
      <c r="C19" s="8"/>
      <c r="D19" s="18"/>
      <c r="E19" s="8"/>
      <c r="F19" s="8"/>
      <c r="G19" s="12"/>
      <c r="H19" s="16"/>
      <c r="I19" s="12"/>
      <c r="J19" s="11"/>
      <c r="K19" s="16"/>
      <c r="L19" s="12"/>
      <c r="M19" s="11"/>
      <c r="N19" s="16"/>
      <c r="O19" s="12"/>
      <c r="P19" s="11"/>
      <c r="Q19" s="16"/>
      <c r="R19" s="12"/>
      <c r="S19" s="11"/>
      <c r="T19" s="16"/>
      <c r="V19" s="111">
        <f t="shared" si="0"/>
        <v>0</v>
      </c>
      <c r="W19" s="111">
        <f t="shared" si="1"/>
        <v>0</v>
      </c>
    </row>
    <row r="20" spans="1:23" x14ac:dyDescent="0.25">
      <c r="A20" s="12"/>
      <c r="B20" s="11"/>
      <c r="C20" s="8"/>
      <c r="D20" s="18"/>
      <c r="E20" s="8"/>
      <c r="F20" s="8"/>
      <c r="G20" s="12"/>
      <c r="H20" s="16"/>
      <c r="I20" s="12"/>
      <c r="J20" s="11"/>
      <c r="K20" s="16"/>
      <c r="L20" s="12"/>
      <c r="M20" s="11"/>
      <c r="N20" s="16"/>
      <c r="O20" s="12"/>
      <c r="P20" s="11"/>
      <c r="Q20" s="16"/>
      <c r="R20" s="12"/>
      <c r="S20" s="11"/>
      <c r="T20" s="16"/>
      <c r="V20" s="111">
        <f t="shared" si="0"/>
        <v>0</v>
      </c>
      <c r="W20" s="111">
        <f t="shared" si="1"/>
        <v>0</v>
      </c>
    </row>
    <row r="21" spans="1:23" x14ac:dyDescent="0.25">
      <c r="A21" s="12"/>
      <c r="B21" s="11"/>
      <c r="C21" s="8"/>
      <c r="D21" s="18"/>
      <c r="E21" s="8"/>
      <c r="F21" s="8"/>
      <c r="G21" s="12"/>
      <c r="H21" s="16"/>
      <c r="I21" s="12"/>
      <c r="J21" s="11"/>
      <c r="K21" s="16"/>
      <c r="L21" s="12"/>
      <c r="M21" s="11"/>
      <c r="N21" s="16"/>
      <c r="O21" s="12"/>
      <c r="P21" s="11"/>
      <c r="Q21" s="16"/>
      <c r="R21" s="12"/>
      <c r="S21" s="11"/>
      <c r="T21" s="16"/>
      <c r="V21" s="111">
        <f t="shared" si="0"/>
        <v>0</v>
      </c>
      <c r="W21" s="111">
        <f t="shared" si="1"/>
        <v>0</v>
      </c>
    </row>
    <row r="22" spans="1:23" x14ac:dyDescent="0.25">
      <c r="A22" s="12"/>
      <c r="B22" s="11"/>
      <c r="C22" s="8"/>
      <c r="D22" s="18"/>
      <c r="E22" s="8"/>
      <c r="F22" s="8"/>
      <c r="G22" s="12"/>
      <c r="H22" s="16"/>
      <c r="I22" s="12"/>
      <c r="J22" s="11"/>
      <c r="K22" s="16"/>
      <c r="L22" s="12"/>
      <c r="M22" s="11"/>
      <c r="N22" s="16"/>
      <c r="O22" s="12"/>
      <c r="P22" s="11"/>
      <c r="Q22" s="16"/>
      <c r="R22" s="12"/>
      <c r="S22" s="11"/>
      <c r="T22" s="16"/>
      <c r="V22" s="111">
        <f t="shared" si="0"/>
        <v>0</v>
      </c>
      <c r="W22" s="111">
        <f t="shared" si="1"/>
        <v>0</v>
      </c>
    </row>
    <row r="23" spans="1:23" x14ac:dyDescent="0.25">
      <c r="A23" s="12"/>
      <c r="B23" s="11"/>
      <c r="C23" s="8"/>
      <c r="D23" s="18"/>
      <c r="E23" s="8"/>
      <c r="F23" s="8"/>
      <c r="G23" s="12"/>
      <c r="H23" s="16"/>
      <c r="I23" s="12"/>
      <c r="J23" s="11"/>
      <c r="K23" s="16"/>
      <c r="L23" s="12"/>
      <c r="M23" s="11"/>
      <c r="N23" s="16"/>
      <c r="O23" s="12"/>
      <c r="P23" s="11"/>
      <c r="Q23" s="16"/>
      <c r="R23" s="12"/>
      <c r="S23" s="11"/>
      <c r="T23" s="16"/>
      <c r="V23" s="111">
        <f t="shared" si="0"/>
        <v>0</v>
      </c>
      <c r="W23" s="111">
        <f t="shared" si="1"/>
        <v>0</v>
      </c>
    </row>
    <row r="24" spans="1:23" x14ac:dyDescent="0.25">
      <c r="A24" s="12"/>
      <c r="B24" s="11"/>
      <c r="C24" s="8"/>
      <c r="D24" s="18"/>
      <c r="E24" s="8"/>
      <c r="F24" s="8"/>
      <c r="G24" s="12"/>
      <c r="H24" s="16"/>
      <c r="I24" s="12"/>
      <c r="J24" s="11"/>
      <c r="K24" s="16"/>
      <c r="L24" s="12"/>
      <c r="M24" s="11"/>
      <c r="N24" s="16"/>
      <c r="O24" s="12"/>
      <c r="P24" s="11"/>
      <c r="Q24" s="16"/>
      <c r="R24" s="12"/>
      <c r="S24" s="11"/>
      <c r="T24" s="16"/>
      <c r="V24" s="111">
        <f t="shared" si="0"/>
        <v>0</v>
      </c>
      <c r="W24" s="111">
        <f t="shared" si="1"/>
        <v>0</v>
      </c>
    </row>
    <row r="25" spans="1:23" x14ac:dyDescent="0.25">
      <c r="A25" s="12"/>
      <c r="B25" s="11"/>
      <c r="C25" s="8"/>
      <c r="D25" s="18"/>
      <c r="E25" s="8"/>
      <c r="F25" s="8"/>
      <c r="G25" s="12"/>
      <c r="H25" s="16"/>
      <c r="I25" s="12"/>
      <c r="J25" s="11"/>
      <c r="K25" s="16"/>
      <c r="L25" s="12"/>
      <c r="M25" s="11"/>
      <c r="N25" s="16"/>
      <c r="O25" s="12"/>
      <c r="P25" s="11"/>
      <c r="Q25" s="16"/>
      <c r="R25" s="12"/>
      <c r="S25" s="11"/>
      <c r="T25" s="16"/>
      <c r="V25" s="111">
        <f t="shared" si="0"/>
        <v>0</v>
      </c>
      <c r="W25" s="111">
        <f t="shared" si="1"/>
        <v>0</v>
      </c>
    </row>
    <row r="26" spans="1:23" x14ac:dyDescent="0.25">
      <c r="A26" s="12"/>
      <c r="B26" s="11"/>
      <c r="C26" s="8"/>
      <c r="D26" s="18"/>
      <c r="E26" s="8"/>
      <c r="F26" s="8"/>
      <c r="G26" s="12"/>
      <c r="H26" s="16"/>
      <c r="I26" s="12"/>
      <c r="J26" s="11"/>
      <c r="K26" s="16"/>
      <c r="L26" s="12"/>
      <c r="M26" s="11"/>
      <c r="N26" s="16"/>
      <c r="O26" s="12"/>
      <c r="P26" s="11"/>
      <c r="Q26" s="16"/>
      <c r="R26" s="12"/>
      <c r="S26" s="11"/>
      <c r="T26" s="16"/>
      <c r="V26" s="111">
        <f t="shared" si="0"/>
        <v>0</v>
      </c>
      <c r="W26" s="111">
        <f t="shared" si="1"/>
        <v>0</v>
      </c>
    </row>
    <row r="27" spans="1:23" x14ac:dyDescent="0.25">
      <c r="A27" s="12"/>
      <c r="B27" s="11"/>
      <c r="C27" s="8"/>
      <c r="D27" s="18"/>
      <c r="E27" s="8"/>
      <c r="F27" s="8"/>
      <c r="G27" s="12"/>
      <c r="H27" s="16"/>
      <c r="I27" s="12"/>
      <c r="J27" s="11"/>
      <c r="K27" s="16"/>
      <c r="L27" s="12"/>
      <c r="M27" s="11"/>
      <c r="N27" s="16"/>
      <c r="O27" s="12"/>
      <c r="P27" s="11"/>
      <c r="Q27" s="16"/>
      <c r="R27" s="12"/>
      <c r="S27" s="11"/>
      <c r="T27" s="16"/>
      <c r="V27" s="111">
        <f t="shared" si="0"/>
        <v>0</v>
      </c>
      <c r="W27" s="111">
        <f t="shared" si="1"/>
        <v>0</v>
      </c>
    </row>
    <row r="28" spans="1:23" x14ac:dyDescent="0.25">
      <c r="A28" s="12"/>
      <c r="B28" s="11"/>
      <c r="C28" s="8"/>
      <c r="D28" s="18"/>
      <c r="E28" s="8"/>
      <c r="F28" s="8"/>
      <c r="G28" s="12"/>
      <c r="H28" s="16"/>
      <c r="I28" s="12"/>
      <c r="J28" s="11"/>
      <c r="K28" s="16"/>
      <c r="L28" s="12"/>
      <c r="M28" s="11"/>
      <c r="N28" s="16"/>
      <c r="O28" s="12"/>
      <c r="P28" s="11"/>
      <c r="Q28" s="16"/>
      <c r="R28" s="12"/>
      <c r="S28" s="11"/>
      <c r="T28" s="16"/>
      <c r="V28" s="111">
        <f t="shared" si="0"/>
        <v>0</v>
      </c>
      <c r="W28" s="111">
        <f t="shared" si="1"/>
        <v>0</v>
      </c>
    </row>
    <row r="29" spans="1:23" x14ac:dyDescent="0.25">
      <c r="A29" s="12"/>
      <c r="B29" s="11"/>
      <c r="C29" s="8"/>
      <c r="D29" s="18"/>
      <c r="E29" s="8"/>
      <c r="F29" s="8"/>
      <c r="G29" s="12"/>
      <c r="H29" s="16"/>
      <c r="I29" s="12"/>
      <c r="J29" s="11"/>
      <c r="K29" s="16"/>
      <c r="L29" s="12"/>
      <c r="M29" s="11"/>
      <c r="N29" s="16"/>
      <c r="O29" s="12"/>
      <c r="P29" s="11"/>
      <c r="Q29" s="16"/>
      <c r="R29" s="12"/>
      <c r="S29" s="11"/>
      <c r="T29" s="16"/>
      <c r="V29" s="111">
        <f t="shared" si="0"/>
        <v>0</v>
      </c>
      <c r="W29" s="111">
        <f t="shared" si="1"/>
        <v>0</v>
      </c>
    </row>
    <row r="30" spans="1:23" x14ac:dyDescent="0.25">
      <c r="A30" s="12"/>
      <c r="B30" s="11"/>
      <c r="C30" s="8"/>
      <c r="D30" s="18"/>
      <c r="E30" s="8"/>
      <c r="F30" s="8"/>
      <c r="G30" s="12"/>
      <c r="H30" s="16"/>
      <c r="I30" s="12"/>
      <c r="J30" s="11"/>
      <c r="K30" s="16"/>
      <c r="L30" s="12"/>
      <c r="M30" s="11"/>
      <c r="N30" s="16"/>
      <c r="O30" s="12"/>
      <c r="P30" s="11"/>
      <c r="Q30" s="16"/>
      <c r="R30" s="12"/>
      <c r="S30" s="11"/>
      <c r="T30" s="16"/>
      <c r="V30" s="111">
        <f t="shared" si="0"/>
        <v>0</v>
      </c>
      <c r="W30" s="111">
        <f t="shared" si="1"/>
        <v>0</v>
      </c>
    </row>
    <row r="31" spans="1:23" x14ac:dyDescent="0.25">
      <c r="A31" s="12"/>
      <c r="B31" s="11"/>
      <c r="C31" s="8"/>
      <c r="D31" s="18"/>
      <c r="E31" s="8"/>
      <c r="F31" s="8"/>
      <c r="G31" s="12"/>
      <c r="H31" s="16"/>
      <c r="I31" s="12"/>
      <c r="J31" s="11"/>
      <c r="K31" s="16"/>
      <c r="L31" s="12"/>
      <c r="M31" s="11"/>
      <c r="N31" s="16"/>
      <c r="O31" s="12"/>
      <c r="P31" s="11"/>
      <c r="Q31" s="16"/>
      <c r="R31" s="12"/>
      <c r="S31" s="11"/>
      <c r="T31" s="16"/>
      <c r="V31" s="111">
        <f t="shared" si="0"/>
        <v>0</v>
      </c>
      <c r="W31" s="111">
        <f t="shared" si="1"/>
        <v>0</v>
      </c>
    </row>
    <row r="32" spans="1:23" x14ac:dyDescent="0.25">
      <c r="A32" s="12"/>
      <c r="B32" s="11"/>
      <c r="C32" s="8"/>
      <c r="D32" s="18"/>
      <c r="E32" s="8"/>
      <c r="F32" s="8"/>
      <c r="G32" s="12"/>
      <c r="H32" s="16"/>
      <c r="I32" s="12"/>
      <c r="J32" s="11"/>
      <c r="K32" s="16"/>
      <c r="L32" s="12"/>
      <c r="M32" s="11"/>
      <c r="N32" s="16"/>
      <c r="O32" s="12"/>
      <c r="P32" s="11"/>
      <c r="Q32" s="16"/>
      <c r="R32" s="12"/>
      <c r="S32" s="11"/>
      <c r="T32" s="16"/>
      <c r="V32" s="111">
        <f t="shared" si="0"/>
        <v>0</v>
      </c>
      <c r="W32" s="111">
        <f t="shared" si="1"/>
        <v>0</v>
      </c>
    </row>
    <row r="33" spans="1:23" x14ac:dyDescent="0.25">
      <c r="A33" s="12"/>
      <c r="B33" s="11"/>
      <c r="C33" s="8"/>
      <c r="D33" s="18"/>
      <c r="E33" s="8"/>
      <c r="F33" s="8"/>
      <c r="G33" s="12"/>
      <c r="H33" s="16"/>
      <c r="I33" s="12"/>
      <c r="J33" s="11"/>
      <c r="K33" s="16"/>
      <c r="L33" s="12"/>
      <c r="M33" s="11"/>
      <c r="N33" s="16"/>
      <c r="O33" s="12"/>
      <c r="P33" s="11"/>
      <c r="Q33" s="16"/>
      <c r="R33" s="12"/>
      <c r="S33" s="11"/>
      <c r="T33" s="16"/>
      <c r="V33" s="111">
        <f t="shared" si="0"/>
        <v>0</v>
      </c>
      <c r="W33" s="111">
        <f t="shared" si="1"/>
        <v>0</v>
      </c>
    </row>
    <row r="34" spans="1:23" x14ac:dyDescent="0.25">
      <c r="A34" s="12"/>
      <c r="B34" s="11"/>
      <c r="C34" s="8"/>
      <c r="D34" s="18"/>
      <c r="E34" s="8"/>
      <c r="F34" s="8"/>
      <c r="G34" s="12"/>
      <c r="H34" s="16"/>
      <c r="I34" s="12"/>
      <c r="J34" s="11"/>
      <c r="K34" s="16"/>
      <c r="L34" s="12"/>
      <c r="M34" s="11"/>
      <c r="N34" s="16"/>
      <c r="O34" s="12"/>
      <c r="P34" s="11"/>
      <c r="Q34" s="16"/>
      <c r="R34" s="12"/>
      <c r="S34" s="11"/>
      <c r="T34" s="16"/>
      <c r="V34" s="111">
        <f t="shared" si="0"/>
        <v>0</v>
      </c>
      <c r="W34" s="111">
        <f t="shared" si="1"/>
        <v>0</v>
      </c>
    </row>
    <row r="35" spans="1:23" x14ac:dyDescent="0.25">
      <c r="A35" s="12"/>
      <c r="B35" s="11"/>
      <c r="C35" s="8"/>
      <c r="D35" s="18"/>
      <c r="E35" s="8"/>
      <c r="F35" s="8"/>
      <c r="G35" s="12"/>
      <c r="H35" s="16"/>
      <c r="I35" s="12"/>
      <c r="J35" s="11"/>
      <c r="K35" s="16"/>
      <c r="L35" s="12"/>
      <c r="M35" s="11"/>
      <c r="N35" s="16"/>
      <c r="O35" s="12"/>
      <c r="P35" s="11"/>
      <c r="Q35" s="16"/>
      <c r="R35" s="12"/>
      <c r="S35" s="11"/>
      <c r="T35" s="16"/>
      <c r="V35" s="111">
        <f t="shared" si="0"/>
        <v>0</v>
      </c>
      <c r="W35" s="111">
        <f t="shared" si="1"/>
        <v>0</v>
      </c>
    </row>
    <row r="36" spans="1:23" x14ac:dyDescent="0.25">
      <c r="A36" s="12"/>
      <c r="B36" s="11"/>
      <c r="C36" s="8"/>
      <c r="D36" s="18"/>
      <c r="E36" s="8"/>
      <c r="F36" s="8"/>
      <c r="G36" s="12"/>
      <c r="H36" s="16"/>
      <c r="I36" s="12"/>
      <c r="J36" s="11"/>
      <c r="K36" s="16"/>
      <c r="L36" s="12"/>
      <c r="M36" s="11"/>
      <c r="N36" s="16"/>
      <c r="O36" s="12"/>
      <c r="P36" s="11"/>
      <c r="Q36" s="16"/>
      <c r="R36" s="12"/>
      <c r="S36" s="11"/>
      <c r="T36" s="16"/>
      <c r="V36" s="111">
        <f t="shared" si="0"/>
        <v>0</v>
      </c>
      <c r="W36" s="111">
        <f t="shared" si="1"/>
        <v>0</v>
      </c>
    </row>
    <row r="37" spans="1:23" x14ac:dyDescent="0.25">
      <c r="A37" s="12"/>
      <c r="B37" s="11"/>
      <c r="C37" s="8"/>
      <c r="D37" s="18"/>
      <c r="E37" s="8"/>
      <c r="F37" s="8"/>
      <c r="G37" s="12"/>
      <c r="H37" s="16"/>
      <c r="I37" s="12"/>
      <c r="J37" s="11"/>
      <c r="K37" s="16"/>
      <c r="L37" s="12"/>
      <c r="M37" s="11"/>
      <c r="N37" s="16"/>
      <c r="O37" s="12"/>
      <c r="P37" s="11"/>
      <c r="Q37" s="16"/>
      <c r="R37" s="12"/>
      <c r="S37" s="11"/>
      <c r="T37" s="16"/>
      <c r="V37" s="111">
        <f t="shared" si="0"/>
        <v>0</v>
      </c>
      <c r="W37" s="111">
        <f t="shared" si="1"/>
        <v>0</v>
      </c>
    </row>
    <row r="38" spans="1:23" x14ac:dyDescent="0.25">
      <c r="A38" s="12"/>
      <c r="B38" s="11"/>
      <c r="C38" s="8"/>
      <c r="D38" s="18"/>
      <c r="E38" s="8"/>
      <c r="F38" s="8"/>
      <c r="G38" s="12"/>
      <c r="H38" s="16"/>
      <c r="I38" s="12"/>
      <c r="J38" s="11"/>
      <c r="K38" s="16"/>
      <c r="L38" s="12"/>
      <c r="M38" s="11"/>
      <c r="N38" s="16"/>
      <c r="O38" s="12"/>
      <c r="P38" s="11"/>
      <c r="Q38" s="16"/>
      <c r="R38" s="12"/>
      <c r="S38" s="11"/>
      <c r="T38" s="16"/>
      <c r="V38" s="111">
        <f t="shared" si="0"/>
        <v>0</v>
      </c>
      <c r="W38" s="111">
        <f t="shared" si="1"/>
        <v>0</v>
      </c>
    </row>
    <row r="39" spans="1:23" x14ac:dyDescent="0.25">
      <c r="A39" s="12"/>
      <c r="B39" s="11"/>
      <c r="C39" s="8"/>
      <c r="D39" s="18"/>
      <c r="E39" s="8"/>
      <c r="F39" s="8"/>
      <c r="G39" s="12"/>
      <c r="H39" s="16"/>
      <c r="I39" s="12"/>
      <c r="J39" s="11"/>
      <c r="K39" s="16"/>
      <c r="L39" s="12"/>
      <c r="M39" s="11"/>
      <c r="N39" s="16"/>
      <c r="O39" s="12"/>
      <c r="P39" s="11"/>
      <c r="Q39" s="16"/>
      <c r="R39" s="12"/>
      <c r="S39" s="11"/>
      <c r="T39" s="16"/>
      <c r="V39" s="111">
        <f t="shared" si="0"/>
        <v>0</v>
      </c>
      <c r="W39" s="111">
        <f t="shared" si="1"/>
        <v>0</v>
      </c>
    </row>
    <row r="40" spans="1:23" x14ac:dyDescent="0.25">
      <c r="A40" s="12"/>
      <c r="B40" s="11"/>
      <c r="C40" s="8"/>
      <c r="D40" s="18"/>
      <c r="E40" s="8"/>
      <c r="F40" s="8"/>
      <c r="G40" s="12"/>
      <c r="H40" s="16"/>
      <c r="I40" s="12"/>
      <c r="J40" s="11"/>
      <c r="K40" s="16"/>
      <c r="L40" s="12"/>
      <c r="M40" s="11"/>
      <c r="N40" s="16"/>
      <c r="O40" s="12"/>
      <c r="P40" s="11"/>
      <c r="Q40" s="16"/>
      <c r="R40" s="12"/>
      <c r="S40" s="11"/>
      <c r="T40" s="16"/>
      <c r="V40" s="111">
        <f t="shared" si="0"/>
        <v>0</v>
      </c>
      <c r="W40" s="111">
        <f t="shared" si="1"/>
        <v>0</v>
      </c>
    </row>
    <row r="41" spans="1:23" x14ac:dyDescent="0.25">
      <c r="A41" s="12"/>
      <c r="B41" s="11"/>
      <c r="C41" s="8"/>
      <c r="D41" s="18"/>
      <c r="E41" s="8"/>
      <c r="F41" s="8"/>
      <c r="G41" s="12"/>
      <c r="H41" s="16"/>
      <c r="I41" s="12"/>
      <c r="J41" s="11"/>
      <c r="K41" s="16"/>
      <c r="L41" s="12"/>
      <c r="M41" s="11"/>
      <c r="N41" s="16"/>
      <c r="O41" s="12"/>
      <c r="P41" s="11"/>
      <c r="Q41" s="16"/>
      <c r="R41" s="12"/>
      <c r="S41" s="11"/>
      <c r="T41" s="16"/>
      <c r="V41" s="111">
        <f t="shared" ref="V41:V72" si="2">J41-P41</f>
        <v>0</v>
      </c>
      <c r="W41" s="111">
        <f t="shared" ref="W41:W72" si="3">$M41-$S41</f>
        <v>0</v>
      </c>
    </row>
    <row r="42" spans="1:23" x14ac:dyDescent="0.25">
      <c r="A42" s="12"/>
      <c r="B42" s="11"/>
      <c r="C42" s="8"/>
      <c r="D42" s="18"/>
      <c r="E42" s="8"/>
      <c r="F42" s="8"/>
      <c r="G42" s="12"/>
      <c r="H42" s="16"/>
      <c r="I42" s="12"/>
      <c r="J42" s="11"/>
      <c r="K42" s="16"/>
      <c r="L42" s="12"/>
      <c r="M42" s="11"/>
      <c r="N42" s="16"/>
      <c r="O42" s="12"/>
      <c r="P42" s="11"/>
      <c r="Q42" s="16"/>
      <c r="R42" s="12"/>
      <c r="S42" s="11"/>
      <c r="T42" s="16"/>
      <c r="V42" s="111">
        <f t="shared" si="2"/>
        <v>0</v>
      </c>
      <c r="W42" s="111">
        <f t="shared" si="3"/>
        <v>0</v>
      </c>
    </row>
    <row r="43" spans="1:23" x14ac:dyDescent="0.25">
      <c r="A43" s="12"/>
      <c r="B43" s="11"/>
      <c r="C43" s="8"/>
      <c r="D43" s="18"/>
      <c r="E43" s="8"/>
      <c r="F43" s="8"/>
      <c r="G43" s="12"/>
      <c r="H43" s="16"/>
      <c r="I43" s="12"/>
      <c r="J43" s="11"/>
      <c r="K43" s="16"/>
      <c r="L43" s="12"/>
      <c r="M43" s="11"/>
      <c r="N43" s="16"/>
      <c r="O43" s="12"/>
      <c r="P43" s="11"/>
      <c r="Q43" s="16"/>
      <c r="R43" s="12"/>
      <c r="S43" s="11"/>
      <c r="T43" s="16"/>
      <c r="V43" s="111">
        <f t="shared" si="2"/>
        <v>0</v>
      </c>
      <c r="W43" s="111">
        <f t="shared" si="3"/>
        <v>0</v>
      </c>
    </row>
    <row r="44" spans="1:23" x14ac:dyDescent="0.25">
      <c r="A44" s="12"/>
      <c r="B44" s="11"/>
      <c r="C44" s="8"/>
      <c r="D44" s="18"/>
      <c r="E44" s="8"/>
      <c r="F44" s="8"/>
      <c r="G44" s="12"/>
      <c r="H44" s="16"/>
      <c r="I44" s="12"/>
      <c r="J44" s="11"/>
      <c r="K44" s="16"/>
      <c r="L44" s="12"/>
      <c r="M44" s="11"/>
      <c r="N44" s="16"/>
      <c r="O44" s="12"/>
      <c r="P44" s="11"/>
      <c r="Q44" s="16"/>
      <c r="R44" s="12"/>
      <c r="S44" s="11"/>
      <c r="T44" s="16"/>
      <c r="V44" s="111">
        <f t="shared" si="2"/>
        <v>0</v>
      </c>
      <c r="W44" s="111">
        <f t="shared" si="3"/>
        <v>0</v>
      </c>
    </row>
    <row r="45" spans="1:23" x14ac:dyDescent="0.25">
      <c r="A45" s="12"/>
      <c r="B45" s="11"/>
      <c r="C45" s="8"/>
      <c r="D45" s="18"/>
      <c r="E45" s="8"/>
      <c r="F45" s="8"/>
      <c r="G45" s="12"/>
      <c r="H45" s="16"/>
      <c r="I45" s="12"/>
      <c r="J45" s="11"/>
      <c r="K45" s="16"/>
      <c r="L45" s="12"/>
      <c r="M45" s="11"/>
      <c r="N45" s="16"/>
      <c r="O45" s="12"/>
      <c r="P45" s="11"/>
      <c r="Q45" s="16"/>
      <c r="R45" s="12"/>
      <c r="S45" s="11"/>
      <c r="T45" s="16"/>
      <c r="V45" s="111">
        <f t="shared" si="2"/>
        <v>0</v>
      </c>
      <c r="W45" s="111">
        <f t="shared" si="3"/>
        <v>0</v>
      </c>
    </row>
    <row r="46" spans="1:23" x14ac:dyDescent="0.25">
      <c r="A46" s="12"/>
      <c r="B46" s="11"/>
      <c r="C46" s="8"/>
      <c r="D46" s="18"/>
      <c r="E46" s="8"/>
      <c r="F46" s="8"/>
      <c r="G46" s="12"/>
      <c r="H46" s="16"/>
      <c r="I46" s="12"/>
      <c r="J46" s="11"/>
      <c r="K46" s="16"/>
      <c r="L46" s="12"/>
      <c r="M46" s="11"/>
      <c r="N46" s="16"/>
      <c r="O46" s="12"/>
      <c r="P46" s="11"/>
      <c r="Q46" s="16"/>
      <c r="R46" s="12"/>
      <c r="S46" s="11"/>
      <c r="T46" s="16"/>
      <c r="V46" s="111">
        <f t="shared" si="2"/>
        <v>0</v>
      </c>
      <c r="W46" s="111">
        <f t="shared" si="3"/>
        <v>0</v>
      </c>
    </row>
    <row r="47" spans="1:23" x14ac:dyDescent="0.25">
      <c r="A47" s="12"/>
      <c r="B47" s="11"/>
      <c r="C47" s="8"/>
      <c r="D47" s="18"/>
      <c r="E47" s="8"/>
      <c r="F47" s="8"/>
      <c r="G47" s="12"/>
      <c r="H47" s="16"/>
      <c r="I47" s="12"/>
      <c r="J47" s="11"/>
      <c r="K47" s="16"/>
      <c r="L47" s="12"/>
      <c r="M47" s="11"/>
      <c r="N47" s="16"/>
      <c r="O47" s="12"/>
      <c r="P47" s="11"/>
      <c r="Q47" s="16"/>
      <c r="R47" s="12"/>
      <c r="S47" s="11"/>
      <c r="T47" s="16"/>
      <c r="V47" s="111">
        <f t="shared" si="2"/>
        <v>0</v>
      </c>
      <c r="W47" s="111">
        <f t="shared" si="3"/>
        <v>0</v>
      </c>
    </row>
    <row r="48" spans="1:23" x14ac:dyDescent="0.25">
      <c r="A48" s="12"/>
      <c r="B48" s="11"/>
      <c r="C48" s="8"/>
      <c r="D48" s="18"/>
      <c r="E48" s="8"/>
      <c r="F48" s="8"/>
      <c r="G48" s="12"/>
      <c r="H48" s="16"/>
      <c r="I48" s="12"/>
      <c r="J48" s="11"/>
      <c r="K48" s="16"/>
      <c r="L48" s="12"/>
      <c r="M48" s="11"/>
      <c r="N48" s="16"/>
      <c r="O48" s="12"/>
      <c r="P48" s="11"/>
      <c r="Q48" s="16"/>
      <c r="R48" s="12"/>
      <c r="S48" s="11"/>
      <c r="T48" s="16"/>
      <c r="V48" s="111">
        <f t="shared" si="2"/>
        <v>0</v>
      </c>
      <c r="W48" s="111">
        <f t="shared" si="3"/>
        <v>0</v>
      </c>
    </row>
    <row r="49" spans="1:23" x14ac:dyDescent="0.25">
      <c r="A49" s="12"/>
      <c r="B49" s="11"/>
      <c r="C49" s="8"/>
      <c r="D49" s="18"/>
      <c r="E49" s="8"/>
      <c r="F49" s="8"/>
      <c r="G49" s="12"/>
      <c r="H49" s="16"/>
      <c r="I49" s="12"/>
      <c r="J49" s="11"/>
      <c r="K49" s="16"/>
      <c r="L49" s="12"/>
      <c r="M49" s="11"/>
      <c r="N49" s="16"/>
      <c r="O49" s="12"/>
      <c r="P49" s="11"/>
      <c r="Q49" s="16"/>
      <c r="R49" s="12"/>
      <c r="S49" s="11"/>
      <c r="T49" s="16"/>
      <c r="V49" s="111">
        <f t="shared" si="2"/>
        <v>0</v>
      </c>
      <c r="W49" s="111">
        <f t="shared" si="3"/>
        <v>0</v>
      </c>
    </row>
    <row r="50" spans="1:23" x14ac:dyDescent="0.25">
      <c r="A50" s="12"/>
      <c r="B50" s="11"/>
      <c r="C50" s="8"/>
      <c r="D50" s="18"/>
      <c r="E50" s="8"/>
      <c r="F50" s="8"/>
      <c r="G50" s="12"/>
      <c r="H50" s="16"/>
      <c r="I50" s="12"/>
      <c r="J50" s="11"/>
      <c r="K50" s="16"/>
      <c r="L50" s="12"/>
      <c r="M50" s="11"/>
      <c r="N50" s="16"/>
      <c r="O50" s="12"/>
      <c r="P50" s="11"/>
      <c r="Q50" s="16"/>
      <c r="R50" s="12"/>
      <c r="S50" s="11"/>
      <c r="T50" s="16"/>
      <c r="V50" s="111">
        <f t="shared" si="2"/>
        <v>0</v>
      </c>
      <c r="W50" s="111">
        <f t="shared" si="3"/>
        <v>0</v>
      </c>
    </row>
    <row r="51" spans="1:23" x14ac:dyDescent="0.25">
      <c r="A51" s="12"/>
      <c r="B51" s="11"/>
      <c r="C51" s="8"/>
      <c r="D51" s="18"/>
      <c r="E51" s="8"/>
      <c r="F51" s="8"/>
      <c r="G51" s="12"/>
      <c r="H51" s="16"/>
      <c r="I51" s="12"/>
      <c r="J51" s="11"/>
      <c r="K51" s="16"/>
      <c r="L51" s="12"/>
      <c r="M51" s="11"/>
      <c r="N51" s="16"/>
      <c r="O51" s="12"/>
      <c r="P51" s="11"/>
      <c r="Q51" s="16"/>
      <c r="R51" s="12"/>
      <c r="S51" s="11"/>
      <c r="T51" s="16"/>
      <c r="V51" s="111">
        <f t="shared" si="2"/>
        <v>0</v>
      </c>
      <c r="W51" s="111">
        <f t="shared" si="3"/>
        <v>0</v>
      </c>
    </row>
    <row r="52" spans="1:23" x14ac:dyDescent="0.25">
      <c r="A52" s="12"/>
      <c r="B52" s="11"/>
      <c r="C52" s="8"/>
      <c r="D52" s="18"/>
      <c r="E52" s="8"/>
      <c r="F52" s="8"/>
      <c r="G52" s="12"/>
      <c r="H52" s="16"/>
      <c r="I52" s="12"/>
      <c r="J52" s="11"/>
      <c r="K52" s="16"/>
      <c r="L52" s="12"/>
      <c r="M52" s="11"/>
      <c r="N52" s="16"/>
      <c r="O52" s="12"/>
      <c r="P52" s="11"/>
      <c r="Q52" s="16"/>
      <c r="R52" s="12"/>
      <c r="S52" s="11"/>
      <c r="T52" s="16"/>
      <c r="V52" s="111">
        <f t="shared" si="2"/>
        <v>0</v>
      </c>
      <c r="W52" s="111">
        <f t="shared" si="3"/>
        <v>0</v>
      </c>
    </row>
    <row r="53" spans="1:23" x14ac:dyDescent="0.25">
      <c r="A53" s="12"/>
      <c r="B53" s="11"/>
      <c r="C53" s="8"/>
      <c r="D53" s="18"/>
      <c r="E53" s="8"/>
      <c r="F53" s="8"/>
      <c r="G53" s="12"/>
      <c r="H53" s="16"/>
      <c r="I53" s="12"/>
      <c r="J53" s="11"/>
      <c r="K53" s="16"/>
      <c r="L53" s="12"/>
      <c r="M53" s="11"/>
      <c r="N53" s="16"/>
      <c r="O53" s="12"/>
      <c r="P53" s="11"/>
      <c r="Q53" s="16"/>
      <c r="R53" s="12"/>
      <c r="S53" s="11"/>
      <c r="T53" s="16"/>
      <c r="V53" s="111">
        <f t="shared" si="2"/>
        <v>0</v>
      </c>
      <c r="W53" s="111">
        <f t="shared" si="3"/>
        <v>0</v>
      </c>
    </row>
    <row r="54" spans="1:23" x14ac:dyDescent="0.25">
      <c r="A54" s="12"/>
      <c r="B54" s="11"/>
      <c r="C54" s="8"/>
      <c r="D54" s="18"/>
      <c r="E54" s="8"/>
      <c r="F54" s="8"/>
      <c r="G54" s="12"/>
      <c r="H54" s="16"/>
      <c r="I54" s="12"/>
      <c r="J54" s="11"/>
      <c r="K54" s="16"/>
      <c r="L54" s="12"/>
      <c r="M54" s="11"/>
      <c r="N54" s="16"/>
      <c r="O54" s="12"/>
      <c r="P54" s="11"/>
      <c r="Q54" s="16"/>
      <c r="R54" s="12"/>
      <c r="S54" s="11"/>
      <c r="T54" s="16"/>
      <c r="V54" s="111">
        <f t="shared" si="2"/>
        <v>0</v>
      </c>
      <c r="W54" s="111">
        <f t="shared" si="3"/>
        <v>0</v>
      </c>
    </row>
    <row r="55" spans="1:23" x14ac:dyDescent="0.25">
      <c r="A55" s="12"/>
      <c r="B55" s="11"/>
      <c r="C55" s="8"/>
      <c r="D55" s="18"/>
      <c r="E55" s="8"/>
      <c r="F55" s="8"/>
      <c r="G55" s="12"/>
      <c r="H55" s="16"/>
      <c r="I55" s="12"/>
      <c r="J55" s="11"/>
      <c r="K55" s="16"/>
      <c r="L55" s="12"/>
      <c r="M55" s="11"/>
      <c r="N55" s="16"/>
      <c r="O55" s="12"/>
      <c r="P55" s="11"/>
      <c r="Q55" s="16"/>
      <c r="R55" s="12"/>
      <c r="S55" s="11"/>
      <c r="T55" s="16"/>
      <c r="V55" s="111">
        <f t="shared" si="2"/>
        <v>0</v>
      </c>
      <c r="W55" s="111">
        <f t="shared" si="3"/>
        <v>0</v>
      </c>
    </row>
    <row r="56" spans="1:23" x14ac:dyDescent="0.25">
      <c r="A56" s="12"/>
      <c r="B56" s="11"/>
      <c r="C56" s="8"/>
      <c r="D56" s="18"/>
      <c r="E56" s="8"/>
      <c r="F56" s="8"/>
      <c r="G56" s="12"/>
      <c r="H56" s="16"/>
      <c r="I56" s="12"/>
      <c r="J56" s="11"/>
      <c r="K56" s="16"/>
      <c r="L56" s="12"/>
      <c r="M56" s="11"/>
      <c r="N56" s="16"/>
      <c r="O56" s="12"/>
      <c r="P56" s="11"/>
      <c r="Q56" s="16"/>
      <c r="R56" s="12"/>
      <c r="S56" s="11"/>
      <c r="T56" s="16"/>
      <c r="V56" s="111">
        <f t="shared" si="2"/>
        <v>0</v>
      </c>
      <c r="W56" s="111">
        <f t="shared" si="3"/>
        <v>0</v>
      </c>
    </row>
    <row r="57" spans="1:23" x14ac:dyDescent="0.25">
      <c r="A57" s="12"/>
      <c r="B57" s="11"/>
      <c r="C57" s="8"/>
      <c r="D57" s="18"/>
      <c r="E57" s="8"/>
      <c r="F57" s="8"/>
      <c r="G57" s="12"/>
      <c r="H57" s="16"/>
      <c r="I57" s="12"/>
      <c r="J57" s="11"/>
      <c r="K57" s="16"/>
      <c r="L57" s="12"/>
      <c r="M57" s="11"/>
      <c r="N57" s="16"/>
      <c r="O57" s="12"/>
      <c r="P57" s="11"/>
      <c r="Q57" s="16"/>
      <c r="R57" s="12"/>
      <c r="S57" s="11"/>
      <c r="T57" s="16"/>
      <c r="V57" s="111">
        <f t="shared" si="2"/>
        <v>0</v>
      </c>
      <c r="W57" s="111">
        <f t="shared" si="3"/>
        <v>0</v>
      </c>
    </row>
    <row r="58" spans="1:23" x14ac:dyDescent="0.25">
      <c r="A58" s="12"/>
      <c r="B58" s="11"/>
      <c r="C58" s="8"/>
      <c r="D58" s="18"/>
      <c r="E58" s="8"/>
      <c r="F58" s="8"/>
      <c r="G58" s="12"/>
      <c r="H58" s="16"/>
      <c r="I58" s="12"/>
      <c r="J58" s="11"/>
      <c r="K58" s="16"/>
      <c r="L58" s="12"/>
      <c r="M58" s="11"/>
      <c r="N58" s="16"/>
      <c r="O58" s="12"/>
      <c r="P58" s="11"/>
      <c r="Q58" s="16"/>
      <c r="R58" s="12"/>
      <c r="S58" s="11"/>
      <c r="T58" s="16"/>
      <c r="V58" s="111">
        <f t="shared" si="2"/>
        <v>0</v>
      </c>
      <c r="W58" s="111">
        <f t="shared" si="3"/>
        <v>0</v>
      </c>
    </row>
    <row r="59" spans="1:23" x14ac:dyDescent="0.25">
      <c r="A59" s="12"/>
      <c r="B59" s="11"/>
      <c r="C59" s="8"/>
      <c r="D59" s="18"/>
      <c r="E59" s="8"/>
      <c r="F59" s="8"/>
      <c r="G59" s="12"/>
      <c r="H59" s="16"/>
      <c r="I59" s="12"/>
      <c r="J59" s="11"/>
      <c r="K59" s="16"/>
      <c r="L59" s="12"/>
      <c r="M59" s="11"/>
      <c r="N59" s="16"/>
      <c r="O59" s="12"/>
      <c r="P59" s="11"/>
      <c r="Q59" s="16"/>
      <c r="R59" s="12"/>
      <c r="S59" s="11"/>
      <c r="T59" s="16"/>
      <c r="V59" s="111">
        <f t="shared" si="2"/>
        <v>0</v>
      </c>
      <c r="W59" s="111">
        <f t="shared" si="3"/>
        <v>0</v>
      </c>
    </row>
    <row r="60" spans="1:23" x14ac:dyDescent="0.25">
      <c r="A60" s="12"/>
      <c r="B60" s="11"/>
      <c r="C60" s="8"/>
      <c r="D60" s="18"/>
      <c r="E60" s="8"/>
      <c r="F60" s="8"/>
      <c r="G60" s="12"/>
      <c r="H60" s="16"/>
      <c r="I60" s="12"/>
      <c r="J60" s="11"/>
      <c r="K60" s="16"/>
      <c r="L60" s="12"/>
      <c r="M60" s="11"/>
      <c r="N60" s="16"/>
      <c r="O60" s="12"/>
      <c r="P60" s="11"/>
      <c r="Q60" s="16"/>
      <c r="R60" s="12"/>
      <c r="S60" s="11"/>
      <c r="T60" s="16"/>
      <c r="V60" s="111">
        <f t="shared" si="2"/>
        <v>0</v>
      </c>
      <c r="W60" s="111">
        <f t="shared" si="3"/>
        <v>0</v>
      </c>
    </row>
    <row r="61" spans="1:23" x14ac:dyDescent="0.25">
      <c r="A61" s="12"/>
      <c r="B61" s="11"/>
      <c r="C61" s="8"/>
      <c r="D61" s="18"/>
      <c r="E61" s="8"/>
      <c r="F61" s="8"/>
      <c r="G61" s="12"/>
      <c r="H61" s="16"/>
      <c r="I61" s="12"/>
      <c r="J61" s="11"/>
      <c r="K61" s="16"/>
      <c r="L61" s="12"/>
      <c r="M61" s="11"/>
      <c r="N61" s="16"/>
      <c r="O61" s="12"/>
      <c r="P61" s="11"/>
      <c r="Q61" s="16"/>
      <c r="R61" s="12"/>
      <c r="S61" s="11"/>
      <c r="T61" s="16"/>
      <c r="V61" s="111">
        <f t="shared" si="2"/>
        <v>0</v>
      </c>
      <c r="W61" s="111">
        <f t="shared" si="3"/>
        <v>0</v>
      </c>
    </row>
    <row r="62" spans="1:23" x14ac:dyDescent="0.25">
      <c r="A62" s="12"/>
      <c r="B62" s="11"/>
      <c r="C62" s="8"/>
      <c r="D62" s="18"/>
      <c r="E62" s="8"/>
      <c r="F62" s="8"/>
      <c r="G62" s="12"/>
      <c r="H62" s="16"/>
      <c r="I62" s="12"/>
      <c r="J62" s="11"/>
      <c r="K62" s="16"/>
      <c r="L62" s="12"/>
      <c r="M62" s="11"/>
      <c r="N62" s="16"/>
      <c r="O62" s="12"/>
      <c r="P62" s="11"/>
      <c r="Q62" s="16"/>
      <c r="R62" s="12"/>
      <c r="S62" s="11"/>
      <c r="T62" s="16"/>
      <c r="V62" s="111">
        <f t="shared" si="2"/>
        <v>0</v>
      </c>
      <c r="W62" s="111">
        <f t="shared" si="3"/>
        <v>0</v>
      </c>
    </row>
    <row r="63" spans="1:23" x14ac:dyDescent="0.25">
      <c r="A63" s="12"/>
      <c r="B63" s="11"/>
      <c r="C63" s="8"/>
      <c r="D63" s="18"/>
      <c r="E63" s="8"/>
      <c r="F63" s="8"/>
      <c r="G63" s="12"/>
      <c r="H63" s="16"/>
      <c r="I63" s="12"/>
      <c r="J63" s="11"/>
      <c r="K63" s="16"/>
      <c r="L63" s="12"/>
      <c r="M63" s="11"/>
      <c r="N63" s="16"/>
      <c r="O63" s="12"/>
      <c r="P63" s="11"/>
      <c r="Q63" s="16"/>
      <c r="R63" s="12"/>
      <c r="S63" s="11"/>
      <c r="T63" s="16"/>
      <c r="V63" s="111">
        <f t="shared" si="2"/>
        <v>0</v>
      </c>
      <c r="W63" s="111">
        <f t="shared" si="3"/>
        <v>0</v>
      </c>
    </row>
    <row r="64" spans="1:23" x14ac:dyDescent="0.25">
      <c r="A64" s="12"/>
      <c r="B64" s="11"/>
      <c r="C64" s="8"/>
      <c r="D64" s="18"/>
      <c r="E64" s="8"/>
      <c r="F64" s="8"/>
      <c r="G64" s="12"/>
      <c r="H64" s="16"/>
      <c r="I64" s="12"/>
      <c r="J64" s="11"/>
      <c r="K64" s="16"/>
      <c r="L64" s="12"/>
      <c r="M64" s="11"/>
      <c r="N64" s="16"/>
      <c r="O64" s="12"/>
      <c r="P64" s="11"/>
      <c r="Q64" s="16"/>
      <c r="R64" s="12"/>
      <c r="S64" s="11"/>
      <c r="T64" s="16"/>
      <c r="V64" s="111">
        <f t="shared" si="2"/>
        <v>0</v>
      </c>
      <c r="W64" s="111">
        <f t="shared" si="3"/>
        <v>0</v>
      </c>
    </row>
    <row r="65" spans="1:23" x14ac:dyDescent="0.25">
      <c r="A65" s="12"/>
      <c r="B65" s="11"/>
      <c r="C65" s="8"/>
      <c r="D65" s="18"/>
      <c r="E65" s="8"/>
      <c r="F65" s="8"/>
      <c r="G65" s="12"/>
      <c r="H65" s="16"/>
      <c r="I65" s="12"/>
      <c r="J65" s="11"/>
      <c r="K65" s="16"/>
      <c r="L65" s="12"/>
      <c r="M65" s="11"/>
      <c r="N65" s="16"/>
      <c r="O65" s="12"/>
      <c r="P65" s="11"/>
      <c r="Q65" s="16"/>
      <c r="R65" s="12"/>
      <c r="S65" s="11"/>
      <c r="T65" s="16"/>
      <c r="V65" s="111">
        <f t="shared" si="2"/>
        <v>0</v>
      </c>
      <c r="W65" s="111">
        <f t="shared" si="3"/>
        <v>0</v>
      </c>
    </row>
    <row r="66" spans="1:23" x14ac:dyDescent="0.25">
      <c r="A66" s="12"/>
      <c r="B66" s="11"/>
      <c r="C66" s="8"/>
      <c r="D66" s="18"/>
      <c r="E66" s="8"/>
      <c r="F66" s="8"/>
      <c r="G66" s="12"/>
      <c r="H66" s="16"/>
      <c r="I66" s="12"/>
      <c r="J66" s="11"/>
      <c r="K66" s="16"/>
      <c r="L66" s="12"/>
      <c r="M66" s="11"/>
      <c r="N66" s="16"/>
      <c r="O66" s="12"/>
      <c r="P66" s="11"/>
      <c r="Q66" s="16"/>
      <c r="R66" s="12"/>
      <c r="S66" s="11"/>
      <c r="T66" s="16"/>
      <c r="V66" s="111">
        <f t="shared" si="2"/>
        <v>0</v>
      </c>
      <c r="W66" s="111">
        <f t="shared" si="3"/>
        <v>0</v>
      </c>
    </row>
    <row r="67" spans="1:23" x14ac:dyDescent="0.25">
      <c r="A67" s="12"/>
      <c r="B67" s="11"/>
      <c r="C67" s="8"/>
      <c r="D67" s="18"/>
      <c r="E67" s="8"/>
      <c r="F67" s="8"/>
      <c r="G67" s="12"/>
      <c r="H67" s="16"/>
      <c r="I67" s="12"/>
      <c r="J67" s="11"/>
      <c r="K67" s="16"/>
      <c r="L67" s="12"/>
      <c r="M67" s="11"/>
      <c r="N67" s="16"/>
      <c r="O67" s="12"/>
      <c r="P67" s="11"/>
      <c r="Q67" s="16"/>
      <c r="R67" s="12"/>
      <c r="S67" s="11"/>
      <c r="T67" s="16"/>
      <c r="V67" s="111">
        <f t="shared" si="2"/>
        <v>0</v>
      </c>
      <c r="W67" s="111">
        <f t="shared" si="3"/>
        <v>0</v>
      </c>
    </row>
    <row r="68" spans="1:23" x14ac:dyDescent="0.25">
      <c r="A68" s="12"/>
      <c r="B68" s="11"/>
      <c r="C68" s="8"/>
      <c r="D68" s="18"/>
      <c r="E68" s="8"/>
      <c r="F68" s="8"/>
      <c r="G68" s="12"/>
      <c r="H68" s="16"/>
      <c r="I68" s="12"/>
      <c r="J68" s="11"/>
      <c r="K68" s="16"/>
      <c r="L68" s="12"/>
      <c r="M68" s="11"/>
      <c r="N68" s="16"/>
      <c r="O68" s="12"/>
      <c r="P68" s="11"/>
      <c r="Q68" s="16"/>
      <c r="R68" s="12"/>
      <c r="S68" s="11"/>
      <c r="T68" s="16"/>
      <c r="V68" s="111">
        <f t="shared" si="2"/>
        <v>0</v>
      </c>
      <c r="W68" s="111">
        <f t="shared" si="3"/>
        <v>0</v>
      </c>
    </row>
    <row r="69" spans="1:23" x14ac:dyDescent="0.25">
      <c r="A69" s="12"/>
      <c r="B69" s="11"/>
      <c r="C69" s="8"/>
      <c r="D69" s="18"/>
      <c r="E69" s="8"/>
      <c r="F69" s="8"/>
      <c r="G69" s="12"/>
      <c r="H69" s="16"/>
      <c r="I69" s="12"/>
      <c r="J69" s="11"/>
      <c r="K69" s="16"/>
      <c r="L69" s="12"/>
      <c r="M69" s="11"/>
      <c r="N69" s="16"/>
      <c r="O69" s="12"/>
      <c r="P69" s="11"/>
      <c r="Q69" s="16"/>
      <c r="R69" s="12"/>
      <c r="S69" s="11"/>
      <c r="T69" s="16"/>
      <c r="V69" s="111">
        <f t="shared" si="2"/>
        <v>0</v>
      </c>
      <c r="W69" s="111">
        <f t="shared" si="3"/>
        <v>0</v>
      </c>
    </row>
    <row r="70" spans="1:23" x14ac:dyDescent="0.25">
      <c r="A70" s="12"/>
      <c r="B70" s="11"/>
      <c r="C70" s="8"/>
      <c r="D70" s="18"/>
      <c r="E70" s="8"/>
      <c r="F70" s="8"/>
      <c r="G70" s="12"/>
      <c r="H70" s="16"/>
      <c r="I70" s="12"/>
      <c r="J70" s="11"/>
      <c r="K70" s="16"/>
      <c r="L70" s="12"/>
      <c r="M70" s="11"/>
      <c r="N70" s="16"/>
      <c r="O70" s="12"/>
      <c r="P70" s="11"/>
      <c r="Q70" s="16"/>
      <c r="R70" s="12"/>
      <c r="S70" s="11"/>
      <c r="T70" s="16"/>
      <c r="V70" s="111">
        <f t="shared" si="2"/>
        <v>0</v>
      </c>
      <c r="W70" s="111">
        <f t="shared" si="3"/>
        <v>0</v>
      </c>
    </row>
    <row r="71" spans="1:23" x14ac:dyDescent="0.25">
      <c r="A71" s="12"/>
      <c r="B71" s="11"/>
      <c r="C71" s="8"/>
      <c r="D71" s="18"/>
      <c r="E71" s="8"/>
      <c r="F71" s="8"/>
      <c r="G71" s="12"/>
      <c r="H71" s="16"/>
      <c r="I71" s="12"/>
      <c r="J71" s="11"/>
      <c r="K71" s="16"/>
      <c r="L71" s="12"/>
      <c r="M71" s="11"/>
      <c r="N71" s="16"/>
      <c r="O71" s="12"/>
      <c r="P71" s="11"/>
      <c r="Q71" s="16"/>
      <c r="R71" s="12"/>
      <c r="S71" s="11"/>
      <c r="T71" s="16"/>
      <c r="V71" s="111">
        <f t="shared" si="2"/>
        <v>0</v>
      </c>
      <c r="W71" s="111">
        <f t="shared" si="3"/>
        <v>0</v>
      </c>
    </row>
    <row r="72" spans="1:23" x14ac:dyDescent="0.25">
      <c r="A72" s="12"/>
      <c r="B72" s="11"/>
      <c r="C72" s="8"/>
      <c r="D72" s="18"/>
      <c r="E72" s="8"/>
      <c r="F72" s="8"/>
      <c r="G72" s="12"/>
      <c r="H72" s="16"/>
      <c r="I72" s="12"/>
      <c r="J72" s="11"/>
      <c r="K72" s="16"/>
      <c r="L72" s="12"/>
      <c r="M72" s="11"/>
      <c r="N72" s="16"/>
      <c r="O72" s="12"/>
      <c r="P72" s="11"/>
      <c r="Q72" s="16"/>
      <c r="R72" s="12"/>
      <c r="S72" s="11"/>
      <c r="T72" s="16"/>
      <c r="V72" s="111">
        <f t="shared" si="2"/>
        <v>0</v>
      </c>
      <c r="W72" s="111">
        <f t="shared" si="3"/>
        <v>0</v>
      </c>
    </row>
    <row r="73" spans="1:23" x14ac:dyDescent="0.25">
      <c r="A73" s="12"/>
      <c r="B73" s="11"/>
      <c r="C73" s="8"/>
      <c r="D73" s="18"/>
      <c r="E73" s="8"/>
      <c r="F73" s="8"/>
      <c r="G73" s="12"/>
      <c r="H73" s="16"/>
      <c r="I73" s="12"/>
      <c r="J73" s="11"/>
      <c r="K73" s="16"/>
      <c r="L73" s="12"/>
      <c r="M73" s="11"/>
      <c r="N73" s="16"/>
      <c r="O73" s="12"/>
      <c r="P73" s="11"/>
      <c r="Q73" s="16"/>
      <c r="R73" s="12"/>
      <c r="S73" s="11"/>
      <c r="T73" s="16"/>
      <c r="V73" s="111">
        <f t="shared" ref="V73:V104" si="4">J73-P73</f>
        <v>0</v>
      </c>
      <c r="W73" s="111">
        <f t="shared" ref="W73:W104" si="5">$M73-$S73</f>
        <v>0</v>
      </c>
    </row>
    <row r="74" spans="1:23" x14ac:dyDescent="0.25">
      <c r="A74" s="12"/>
      <c r="B74" s="11"/>
      <c r="C74" s="8"/>
      <c r="D74" s="18"/>
      <c r="E74" s="8"/>
      <c r="F74" s="8"/>
      <c r="G74" s="12"/>
      <c r="H74" s="16"/>
      <c r="I74" s="12"/>
      <c r="J74" s="11"/>
      <c r="K74" s="16"/>
      <c r="L74" s="12"/>
      <c r="M74" s="11"/>
      <c r="N74" s="16"/>
      <c r="O74" s="12"/>
      <c r="P74" s="11"/>
      <c r="Q74" s="16"/>
      <c r="R74" s="12"/>
      <c r="S74" s="11"/>
      <c r="T74" s="16"/>
      <c r="V74" s="111">
        <f t="shared" si="4"/>
        <v>0</v>
      </c>
      <c r="W74" s="111">
        <f t="shared" si="5"/>
        <v>0</v>
      </c>
    </row>
    <row r="75" spans="1:23" x14ac:dyDescent="0.25">
      <c r="A75" s="12"/>
      <c r="B75" s="11"/>
      <c r="C75" s="8"/>
      <c r="D75" s="18"/>
      <c r="E75" s="8"/>
      <c r="F75" s="8"/>
      <c r="G75" s="12"/>
      <c r="H75" s="16"/>
      <c r="I75" s="12"/>
      <c r="J75" s="11"/>
      <c r="K75" s="16"/>
      <c r="L75" s="12"/>
      <c r="M75" s="11"/>
      <c r="N75" s="16"/>
      <c r="O75" s="12"/>
      <c r="P75" s="11"/>
      <c r="Q75" s="16"/>
      <c r="R75" s="12"/>
      <c r="S75" s="11"/>
      <c r="T75" s="16"/>
      <c r="V75" s="111">
        <f t="shared" si="4"/>
        <v>0</v>
      </c>
      <c r="W75" s="111">
        <f t="shared" si="5"/>
        <v>0</v>
      </c>
    </row>
    <row r="76" spans="1:23" x14ac:dyDescent="0.25">
      <c r="A76" s="12"/>
      <c r="B76" s="11"/>
      <c r="C76" s="8"/>
      <c r="D76" s="18"/>
      <c r="E76" s="8"/>
      <c r="F76" s="8"/>
      <c r="G76" s="12"/>
      <c r="H76" s="16"/>
      <c r="I76" s="12"/>
      <c r="J76" s="11"/>
      <c r="K76" s="16"/>
      <c r="L76" s="12"/>
      <c r="M76" s="11"/>
      <c r="N76" s="16"/>
      <c r="O76" s="12"/>
      <c r="P76" s="11"/>
      <c r="Q76" s="16"/>
      <c r="R76" s="12"/>
      <c r="S76" s="11"/>
      <c r="T76" s="16"/>
      <c r="V76" s="111">
        <f t="shared" si="4"/>
        <v>0</v>
      </c>
      <c r="W76" s="111">
        <f t="shared" si="5"/>
        <v>0</v>
      </c>
    </row>
    <row r="77" spans="1:23" x14ac:dyDescent="0.25">
      <c r="A77" s="12"/>
      <c r="B77" s="11"/>
      <c r="C77" s="8"/>
      <c r="D77" s="18"/>
      <c r="E77" s="8"/>
      <c r="F77" s="8"/>
      <c r="G77" s="12"/>
      <c r="H77" s="16"/>
      <c r="I77" s="12"/>
      <c r="J77" s="11"/>
      <c r="K77" s="16"/>
      <c r="L77" s="12"/>
      <c r="M77" s="11"/>
      <c r="N77" s="16"/>
      <c r="O77" s="12"/>
      <c r="P77" s="11"/>
      <c r="Q77" s="16"/>
      <c r="R77" s="12"/>
      <c r="S77" s="11"/>
      <c r="T77" s="16"/>
      <c r="V77" s="111">
        <f t="shared" si="4"/>
        <v>0</v>
      </c>
      <c r="W77" s="111">
        <f t="shared" si="5"/>
        <v>0</v>
      </c>
    </row>
    <row r="78" spans="1:23" x14ac:dyDescent="0.25">
      <c r="A78" s="12"/>
      <c r="B78" s="11"/>
      <c r="C78" s="8"/>
      <c r="D78" s="18"/>
      <c r="E78" s="8"/>
      <c r="F78" s="8"/>
      <c r="G78" s="12"/>
      <c r="H78" s="16"/>
      <c r="I78" s="12"/>
      <c r="J78" s="11"/>
      <c r="K78" s="16"/>
      <c r="L78" s="12"/>
      <c r="M78" s="11"/>
      <c r="N78" s="16"/>
      <c r="O78" s="12"/>
      <c r="P78" s="11"/>
      <c r="Q78" s="16"/>
      <c r="R78" s="12"/>
      <c r="S78" s="11"/>
      <c r="T78" s="16"/>
      <c r="V78" s="111">
        <f t="shared" si="4"/>
        <v>0</v>
      </c>
      <c r="W78" s="111">
        <f t="shared" si="5"/>
        <v>0</v>
      </c>
    </row>
    <row r="79" spans="1:23" x14ac:dyDescent="0.25">
      <c r="A79" s="12"/>
      <c r="B79" s="11"/>
      <c r="C79" s="8"/>
      <c r="D79" s="18"/>
      <c r="E79" s="8"/>
      <c r="F79" s="8"/>
      <c r="G79" s="12"/>
      <c r="H79" s="16"/>
      <c r="I79" s="12"/>
      <c r="J79" s="11"/>
      <c r="K79" s="16"/>
      <c r="L79" s="12"/>
      <c r="M79" s="11"/>
      <c r="N79" s="16"/>
      <c r="O79" s="12"/>
      <c r="P79" s="11"/>
      <c r="Q79" s="16"/>
      <c r="R79" s="12"/>
      <c r="S79" s="11"/>
      <c r="T79" s="16"/>
      <c r="V79" s="111">
        <f t="shared" si="4"/>
        <v>0</v>
      </c>
      <c r="W79" s="111">
        <f t="shared" si="5"/>
        <v>0</v>
      </c>
    </row>
    <row r="80" spans="1:23" x14ac:dyDescent="0.25">
      <c r="A80" s="12"/>
      <c r="B80" s="11"/>
      <c r="C80" s="8"/>
      <c r="D80" s="18"/>
      <c r="E80" s="8"/>
      <c r="F80" s="8"/>
      <c r="G80" s="12"/>
      <c r="H80" s="16"/>
      <c r="I80" s="12"/>
      <c r="J80" s="11"/>
      <c r="K80" s="16"/>
      <c r="L80" s="12"/>
      <c r="M80" s="11"/>
      <c r="N80" s="16"/>
      <c r="O80" s="12"/>
      <c r="P80" s="11"/>
      <c r="Q80" s="16"/>
      <c r="R80" s="12"/>
      <c r="S80" s="11"/>
      <c r="T80" s="16"/>
      <c r="V80" s="111">
        <f t="shared" si="4"/>
        <v>0</v>
      </c>
      <c r="W80" s="111">
        <f t="shared" si="5"/>
        <v>0</v>
      </c>
    </row>
    <row r="81" spans="1:23" x14ac:dyDescent="0.25">
      <c r="A81" s="12"/>
      <c r="B81" s="11"/>
      <c r="C81" s="8"/>
      <c r="D81" s="18"/>
      <c r="E81" s="8"/>
      <c r="F81" s="8"/>
      <c r="G81" s="12"/>
      <c r="H81" s="16"/>
      <c r="I81" s="12"/>
      <c r="J81" s="11"/>
      <c r="K81" s="16"/>
      <c r="L81" s="12"/>
      <c r="M81" s="11"/>
      <c r="N81" s="16"/>
      <c r="O81" s="12"/>
      <c r="P81" s="11"/>
      <c r="Q81" s="16"/>
      <c r="R81" s="12"/>
      <c r="S81" s="11"/>
      <c r="T81" s="16"/>
      <c r="V81" s="111">
        <f t="shared" si="4"/>
        <v>0</v>
      </c>
      <c r="W81" s="111">
        <f t="shared" si="5"/>
        <v>0</v>
      </c>
    </row>
    <row r="82" spans="1:23" x14ac:dyDescent="0.25">
      <c r="A82" s="12"/>
      <c r="B82" s="11"/>
      <c r="C82" s="8"/>
      <c r="D82" s="18"/>
      <c r="E82" s="8"/>
      <c r="F82" s="8"/>
      <c r="G82" s="12"/>
      <c r="H82" s="16"/>
      <c r="I82" s="12"/>
      <c r="J82" s="11"/>
      <c r="K82" s="16"/>
      <c r="L82" s="12"/>
      <c r="M82" s="11"/>
      <c r="N82" s="16"/>
      <c r="O82" s="12"/>
      <c r="P82" s="11"/>
      <c r="Q82" s="16"/>
      <c r="R82" s="12"/>
      <c r="S82" s="11"/>
      <c r="T82" s="16"/>
      <c r="V82" s="111">
        <f t="shared" si="4"/>
        <v>0</v>
      </c>
      <c r="W82" s="111">
        <f t="shared" si="5"/>
        <v>0</v>
      </c>
    </row>
    <row r="83" spans="1:23" x14ac:dyDescent="0.25">
      <c r="A83" s="12"/>
      <c r="B83" s="11"/>
      <c r="C83" s="8"/>
      <c r="D83" s="18"/>
      <c r="E83" s="8"/>
      <c r="F83" s="8"/>
      <c r="G83" s="12"/>
      <c r="H83" s="16"/>
      <c r="I83" s="12"/>
      <c r="J83" s="11"/>
      <c r="K83" s="16"/>
      <c r="L83" s="12"/>
      <c r="M83" s="11"/>
      <c r="N83" s="16"/>
      <c r="O83" s="12"/>
      <c r="P83" s="11"/>
      <c r="Q83" s="16"/>
      <c r="R83" s="12"/>
      <c r="S83" s="11"/>
      <c r="T83" s="16"/>
      <c r="V83" s="111">
        <f t="shared" si="4"/>
        <v>0</v>
      </c>
      <c r="W83" s="111">
        <f t="shared" si="5"/>
        <v>0</v>
      </c>
    </row>
    <row r="84" spans="1:23" x14ac:dyDescent="0.25">
      <c r="A84" s="12"/>
      <c r="B84" s="11"/>
      <c r="C84" s="8"/>
      <c r="D84" s="18"/>
      <c r="E84" s="8"/>
      <c r="F84" s="8"/>
      <c r="G84" s="12"/>
      <c r="H84" s="16"/>
      <c r="I84" s="12"/>
      <c r="J84" s="11"/>
      <c r="K84" s="16"/>
      <c r="L84" s="12"/>
      <c r="M84" s="11"/>
      <c r="N84" s="16"/>
      <c r="O84" s="12"/>
      <c r="P84" s="11"/>
      <c r="Q84" s="16"/>
      <c r="R84" s="12"/>
      <c r="S84" s="11"/>
      <c r="T84" s="16"/>
      <c r="V84" s="111">
        <f t="shared" si="4"/>
        <v>0</v>
      </c>
      <c r="W84" s="111">
        <f t="shared" si="5"/>
        <v>0</v>
      </c>
    </row>
    <row r="85" spans="1:23" x14ac:dyDescent="0.25">
      <c r="A85" s="12"/>
      <c r="B85" s="11"/>
      <c r="C85" s="8"/>
      <c r="D85" s="18"/>
      <c r="E85" s="8"/>
      <c r="F85" s="8"/>
      <c r="G85" s="12"/>
      <c r="H85" s="16"/>
      <c r="I85" s="12"/>
      <c r="J85" s="11"/>
      <c r="K85" s="16"/>
      <c r="L85" s="12"/>
      <c r="M85" s="11"/>
      <c r="N85" s="16"/>
      <c r="O85" s="12"/>
      <c r="P85" s="11"/>
      <c r="Q85" s="16"/>
      <c r="R85" s="12"/>
      <c r="S85" s="11"/>
      <c r="T85" s="16"/>
      <c r="V85" s="111">
        <f t="shared" si="4"/>
        <v>0</v>
      </c>
      <c r="W85" s="111">
        <f t="shared" si="5"/>
        <v>0</v>
      </c>
    </row>
    <row r="86" spans="1:23" x14ac:dyDescent="0.25">
      <c r="A86" s="12"/>
      <c r="B86" s="11"/>
      <c r="C86" s="8"/>
      <c r="D86" s="18"/>
      <c r="E86" s="8"/>
      <c r="F86" s="8"/>
      <c r="G86" s="12"/>
      <c r="H86" s="16"/>
      <c r="I86" s="12"/>
      <c r="J86" s="11"/>
      <c r="K86" s="16"/>
      <c r="L86" s="12"/>
      <c r="M86" s="11"/>
      <c r="N86" s="16"/>
      <c r="O86" s="12"/>
      <c r="P86" s="11"/>
      <c r="Q86" s="16"/>
      <c r="R86" s="12"/>
      <c r="S86" s="11"/>
      <c r="T86" s="16"/>
      <c r="V86" s="111">
        <f t="shared" si="4"/>
        <v>0</v>
      </c>
      <c r="W86" s="111">
        <f t="shared" si="5"/>
        <v>0</v>
      </c>
    </row>
    <row r="87" spans="1:23" x14ac:dyDescent="0.25">
      <c r="A87" s="12"/>
      <c r="B87" s="11"/>
      <c r="C87" s="8"/>
      <c r="D87" s="18"/>
      <c r="E87" s="8"/>
      <c r="F87" s="8"/>
      <c r="G87" s="12"/>
      <c r="H87" s="16"/>
      <c r="I87" s="12"/>
      <c r="J87" s="11"/>
      <c r="K87" s="16"/>
      <c r="L87" s="12"/>
      <c r="M87" s="11"/>
      <c r="N87" s="16"/>
      <c r="O87" s="12"/>
      <c r="P87" s="11"/>
      <c r="Q87" s="16"/>
      <c r="R87" s="12"/>
      <c r="S87" s="11"/>
      <c r="T87" s="16"/>
      <c r="V87" s="111">
        <f t="shared" si="4"/>
        <v>0</v>
      </c>
      <c r="W87" s="111">
        <f t="shared" si="5"/>
        <v>0</v>
      </c>
    </row>
    <row r="88" spans="1:23" x14ac:dyDescent="0.25">
      <c r="A88" s="12"/>
      <c r="B88" s="11"/>
      <c r="C88" s="8"/>
      <c r="D88" s="18"/>
      <c r="E88" s="8"/>
      <c r="F88" s="8"/>
      <c r="G88" s="12"/>
      <c r="H88" s="16"/>
      <c r="I88" s="12"/>
      <c r="J88" s="11"/>
      <c r="K88" s="16"/>
      <c r="L88" s="12"/>
      <c r="M88" s="11"/>
      <c r="N88" s="16"/>
      <c r="O88" s="12"/>
      <c r="P88" s="11"/>
      <c r="Q88" s="16"/>
      <c r="R88" s="12"/>
      <c r="S88" s="11"/>
      <c r="T88" s="16"/>
      <c r="V88" s="111">
        <f t="shared" si="4"/>
        <v>0</v>
      </c>
      <c r="W88" s="111">
        <f t="shared" si="5"/>
        <v>0</v>
      </c>
    </row>
    <row r="89" spans="1:23" x14ac:dyDescent="0.25">
      <c r="A89" s="12"/>
      <c r="B89" s="11"/>
      <c r="C89" s="8"/>
      <c r="D89" s="18"/>
      <c r="E89" s="8"/>
      <c r="F89" s="8"/>
      <c r="G89" s="12"/>
      <c r="H89" s="16"/>
      <c r="I89" s="12"/>
      <c r="J89" s="11"/>
      <c r="K89" s="16"/>
      <c r="L89" s="12"/>
      <c r="M89" s="11"/>
      <c r="N89" s="16"/>
      <c r="O89" s="12"/>
      <c r="P89" s="11"/>
      <c r="Q89" s="16"/>
      <c r="R89" s="12"/>
      <c r="S89" s="11"/>
      <c r="T89" s="16"/>
      <c r="V89" s="111">
        <f t="shared" si="4"/>
        <v>0</v>
      </c>
      <c r="W89" s="111">
        <f t="shared" si="5"/>
        <v>0</v>
      </c>
    </row>
    <row r="90" spans="1:23" x14ac:dyDescent="0.25">
      <c r="A90" s="12"/>
      <c r="B90" s="11"/>
      <c r="C90" s="8"/>
      <c r="D90" s="18"/>
      <c r="E90" s="8"/>
      <c r="F90" s="8"/>
      <c r="G90" s="12"/>
      <c r="H90" s="16"/>
      <c r="I90" s="12"/>
      <c r="J90" s="11"/>
      <c r="K90" s="16"/>
      <c r="L90" s="12"/>
      <c r="M90" s="11"/>
      <c r="N90" s="16"/>
      <c r="O90" s="12"/>
      <c r="P90" s="11"/>
      <c r="Q90" s="16"/>
      <c r="R90" s="12"/>
      <c r="S90" s="11"/>
      <c r="T90" s="16"/>
      <c r="V90" s="111">
        <f t="shared" si="4"/>
        <v>0</v>
      </c>
      <c r="W90" s="111">
        <f t="shared" si="5"/>
        <v>0</v>
      </c>
    </row>
    <row r="91" spans="1:23" x14ac:dyDescent="0.25">
      <c r="A91" s="12"/>
      <c r="B91" s="11"/>
      <c r="C91" s="8"/>
      <c r="D91" s="18"/>
      <c r="E91" s="8"/>
      <c r="F91" s="8"/>
      <c r="G91" s="12"/>
      <c r="H91" s="16"/>
      <c r="I91" s="12"/>
      <c r="J91" s="11"/>
      <c r="K91" s="16"/>
      <c r="L91" s="12"/>
      <c r="M91" s="11"/>
      <c r="N91" s="16"/>
      <c r="O91" s="12"/>
      <c r="P91" s="11"/>
      <c r="Q91" s="16"/>
      <c r="R91" s="12"/>
      <c r="S91" s="11"/>
      <c r="T91" s="16"/>
      <c r="V91" s="111">
        <f t="shared" si="4"/>
        <v>0</v>
      </c>
      <c r="W91" s="111">
        <f t="shared" si="5"/>
        <v>0</v>
      </c>
    </row>
    <row r="92" spans="1:23" x14ac:dyDescent="0.25">
      <c r="A92" s="12"/>
      <c r="B92" s="11"/>
      <c r="C92" s="8"/>
      <c r="D92" s="18"/>
      <c r="E92" s="8"/>
      <c r="F92" s="8"/>
      <c r="G92" s="12"/>
      <c r="H92" s="16"/>
      <c r="I92" s="12"/>
      <c r="J92" s="11"/>
      <c r="K92" s="16"/>
      <c r="L92" s="12"/>
      <c r="M92" s="11"/>
      <c r="N92" s="16"/>
      <c r="O92" s="12"/>
      <c r="P92" s="11"/>
      <c r="Q92" s="16"/>
      <c r="R92" s="12"/>
      <c r="S92" s="11"/>
      <c r="T92" s="16"/>
      <c r="V92" s="111">
        <f t="shared" si="4"/>
        <v>0</v>
      </c>
      <c r="W92" s="111">
        <f t="shared" si="5"/>
        <v>0</v>
      </c>
    </row>
    <row r="93" spans="1:23" x14ac:dyDescent="0.25">
      <c r="A93" s="12"/>
      <c r="B93" s="11"/>
      <c r="C93" s="8"/>
      <c r="D93" s="18"/>
      <c r="E93" s="8"/>
      <c r="F93" s="8"/>
      <c r="G93" s="12"/>
      <c r="H93" s="16"/>
      <c r="I93" s="12"/>
      <c r="J93" s="11"/>
      <c r="K93" s="16"/>
      <c r="L93" s="12"/>
      <c r="M93" s="11"/>
      <c r="N93" s="16"/>
      <c r="O93" s="12"/>
      <c r="P93" s="11"/>
      <c r="Q93" s="16"/>
      <c r="R93" s="12"/>
      <c r="S93" s="11"/>
      <c r="T93" s="16"/>
      <c r="V93" s="111">
        <f t="shared" si="4"/>
        <v>0</v>
      </c>
      <c r="W93" s="111">
        <f t="shared" si="5"/>
        <v>0</v>
      </c>
    </row>
    <row r="94" spans="1:23" x14ac:dyDescent="0.25">
      <c r="A94" s="12"/>
      <c r="B94" s="11"/>
      <c r="C94" s="8"/>
      <c r="D94" s="18"/>
      <c r="E94" s="8"/>
      <c r="F94" s="8"/>
      <c r="G94" s="12"/>
      <c r="H94" s="16"/>
      <c r="I94" s="12"/>
      <c r="J94" s="11"/>
      <c r="K94" s="16"/>
      <c r="L94" s="12"/>
      <c r="M94" s="11"/>
      <c r="N94" s="16"/>
      <c r="O94" s="12"/>
      <c r="P94" s="11"/>
      <c r="Q94" s="16"/>
      <c r="R94" s="12"/>
      <c r="S94" s="11"/>
      <c r="T94" s="16"/>
      <c r="V94" s="111">
        <f t="shared" si="4"/>
        <v>0</v>
      </c>
      <c r="W94" s="111">
        <f t="shared" si="5"/>
        <v>0</v>
      </c>
    </row>
    <row r="95" spans="1:23" x14ac:dyDescent="0.25">
      <c r="A95" s="12"/>
      <c r="B95" s="11"/>
      <c r="C95" s="8"/>
      <c r="D95" s="18"/>
      <c r="E95" s="8"/>
      <c r="F95" s="8"/>
      <c r="G95" s="12"/>
      <c r="H95" s="16"/>
      <c r="I95" s="12"/>
      <c r="J95" s="11"/>
      <c r="K95" s="16"/>
      <c r="L95" s="12"/>
      <c r="M95" s="11"/>
      <c r="N95" s="16"/>
      <c r="O95" s="12"/>
      <c r="P95" s="11"/>
      <c r="Q95" s="16"/>
      <c r="R95" s="12"/>
      <c r="S95" s="11"/>
      <c r="T95" s="16"/>
      <c r="V95" s="111">
        <f t="shared" si="4"/>
        <v>0</v>
      </c>
      <c r="W95" s="111">
        <f t="shared" si="5"/>
        <v>0</v>
      </c>
    </row>
    <row r="96" spans="1:23" x14ac:dyDescent="0.25">
      <c r="A96" s="12"/>
      <c r="B96" s="11"/>
      <c r="C96" s="8"/>
      <c r="D96" s="18"/>
      <c r="E96" s="8"/>
      <c r="F96" s="8"/>
      <c r="G96" s="12"/>
      <c r="H96" s="16"/>
      <c r="I96" s="12"/>
      <c r="J96" s="11"/>
      <c r="K96" s="16"/>
      <c r="L96" s="12"/>
      <c r="M96" s="11"/>
      <c r="N96" s="16"/>
      <c r="O96" s="12"/>
      <c r="P96" s="11"/>
      <c r="Q96" s="16"/>
      <c r="R96" s="12"/>
      <c r="S96" s="11"/>
      <c r="T96" s="16"/>
      <c r="V96" s="111">
        <f t="shared" si="4"/>
        <v>0</v>
      </c>
      <c r="W96" s="111">
        <f t="shared" si="5"/>
        <v>0</v>
      </c>
    </row>
    <row r="97" spans="1:23" x14ac:dyDescent="0.25">
      <c r="A97" s="12"/>
      <c r="B97" s="11"/>
      <c r="C97" s="8"/>
      <c r="D97" s="18"/>
      <c r="E97" s="8"/>
      <c r="F97" s="8"/>
      <c r="G97" s="12"/>
      <c r="H97" s="16"/>
      <c r="I97" s="12"/>
      <c r="J97" s="11"/>
      <c r="K97" s="16"/>
      <c r="L97" s="12"/>
      <c r="M97" s="11"/>
      <c r="N97" s="16"/>
      <c r="O97" s="12"/>
      <c r="P97" s="11"/>
      <c r="Q97" s="16"/>
      <c r="R97" s="12"/>
      <c r="S97" s="11"/>
      <c r="T97" s="16"/>
      <c r="V97" s="111">
        <f t="shared" si="4"/>
        <v>0</v>
      </c>
      <c r="W97" s="111">
        <f t="shared" si="5"/>
        <v>0</v>
      </c>
    </row>
    <row r="98" spans="1:23" x14ac:dyDescent="0.25">
      <c r="A98" s="12"/>
      <c r="B98" s="11"/>
      <c r="C98" s="8"/>
      <c r="D98" s="18"/>
      <c r="E98" s="8"/>
      <c r="F98" s="8"/>
      <c r="G98" s="12"/>
      <c r="H98" s="16"/>
      <c r="I98" s="12"/>
      <c r="J98" s="11"/>
      <c r="K98" s="16"/>
      <c r="L98" s="12"/>
      <c r="M98" s="11"/>
      <c r="N98" s="16"/>
      <c r="O98" s="12"/>
      <c r="P98" s="11"/>
      <c r="Q98" s="16"/>
      <c r="R98" s="12"/>
      <c r="S98" s="11"/>
      <c r="T98" s="16"/>
      <c r="V98" s="111">
        <f t="shared" si="4"/>
        <v>0</v>
      </c>
      <c r="W98" s="111">
        <f t="shared" si="5"/>
        <v>0</v>
      </c>
    </row>
    <row r="99" spans="1:23" x14ac:dyDescent="0.25">
      <c r="A99" s="12"/>
      <c r="B99" s="11"/>
      <c r="C99" s="8"/>
      <c r="D99" s="18"/>
      <c r="E99" s="8"/>
      <c r="F99" s="8"/>
      <c r="G99" s="12"/>
      <c r="H99" s="16"/>
      <c r="I99" s="12"/>
      <c r="J99" s="11"/>
      <c r="K99" s="16"/>
      <c r="L99" s="12"/>
      <c r="M99" s="11"/>
      <c r="N99" s="16"/>
      <c r="O99" s="12"/>
      <c r="P99" s="11"/>
      <c r="Q99" s="16"/>
      <c r="R99" s="12"/>
      <c r="S99" s="11"/>
      <c r="T99" s="16"/>
      <c r="V99" s="111">
        <f t="shared" si="4"/>
        <v>0</v>
      </c>
      <c r="W99" s="111">
        <f t="shared" si="5"/>
        <v>0</v>
      </c>
    </row>
    <row r="100" spans="1:23" x14ac:dyDescent="0.25">
      <c r="A100" s="12"/>
      <c r="B100" s="11"/>
      <c r="C100" s="8"/>
      <c r="D100" s="18"/>
      <c r="E100" s="8"/>
      <c r="F100" s="8"/>
      <c r="G100" s="12"/>
      <c r="H100" s="16"/>
      <c r="I100" s="12"/>
      <c r="J100" s="11"/>
      <c r="K100" s="16"/>
      <c r="L100" s="12"/>
      <c r="M100" s="11"/>
      <c r="N100" s="16"/>
      <c r="O100" s="12"/>
      <c r="P100" s="11"/>
      <c r="Q100" s="16"/>
      <c r="R100" s="12"/>
      <c r="S100" s="11"/>
      <c r="T100" s="16"/>
      <c r="V100" s="111">
        <f t="shared" si="4"/>
        <v>0</v>
      </c>
      <c r="W100" s="111">
        <f t="shared" si="5"/>
        <v>0</v>
      </c>
    </row>
    <row r="101" spans="1:23" x14ac:dyDescent="0.25">
      <c r="A101" s="12"/>
      <c r="B101" s="11"/>
      <c r="C101" s="8"/>
      <c r="D101" s="18"/>
      <c r="E101" s="8"/>
      <c r="F101" s="8"/>
      <c r="G101" s="12"/>
      <c r="H101" s="16"/>
      <c r="I101" s="12"/>
      <c r="J101" s="11"/>
      <c r="K101" s="16"/>
      <c r="L101" s="12"/>
      <c r="M101" s="11"/>
      <c r="N101" s="16"/>
      <c r="O101" s="12"/>
      <c r="P101" s="11"/>
      <c r="Q101" s="16"/>
      <c r="R101" s="12"/>
      <c r="S101" s="11"/>
      <c r="T101" s="16"/>
      <c r="V101" s="111">
        <f t="shared" si="4"/>
        <v>0</v>
      </c>
      <c r="W101" s="111">
        <f t="shared" si="5"/>
        <v>0</v>
      </c>
    </row>
    <row r="102" spans="1:23" x14ac:dyDescent="0.25">
      <c r="A102" s="12"/>
      <c r="B102" s="11"/>
      <c r="C102" s="8"/>
      <c r="D102" s="18"/>
      <c r="E102" s="8"/>
      <c r="F102" s="8"/>
      <c r="G102" s="12"/>
      <c r="H102" s="16"/>
      <c r="I102" s="12"/>
      <c r="J102" s="11"/>
      <c r="K102" s="16"/>
      <c r="L102" s="12"/>
      <c r="M102" s="11"/>
      <c r="N102" s="16"/>
      <c r="O102" s="12"/>
      <c r="P102" s="11"/>
      <c r="Q102" s="16"/>
      <c r="R102" s="12"/>
      <c r="S102" s="11"/>
      <c r="T102" s="16"/>
      <c r="V102" s="111">
        <f t="shared" si="4"/>
        <v>0</v>
      </c>
      <c r="W102" s="111">
        <f t="shared" si="5"/>
        <v>0</v>
      </c>
    </row>
    <row r="103" spans="1:23" x14ac:dyDescent="0.25">
      <c r="A103" s="12"/>
      <c r="B103" s="11"/>
      <c r="C103" s="8"/>
      <c r="D103" s="18"/>
      <c r="E103" s="8"/>
      <c r="F103" s="8"/>
      <c r="G103" s="12"/>
      <c r="H103" s="16"/>
      <c r="I103" s="12"/>
      <c r="J103" s="11"/>
      <c r="K103" s="16"/>
      <c r="L103" s="12"/>
      <c r="M103" s="11"/>
      <c r="N103" s="16"/>
      <c r="O103" s="12"/>
      <c r="P103" s="11"/>
      <c r="Q103" s="16"/>
      <c r="R103" s="12"/>
      <c r="S103" s="11"/>
      <c r="T103" s="16"/>
      <c r="V103" s="111">
        <f t="shared" si="4"/>
        <v>0</v>
      </c>
      <c r="W103" s="111">
        <f t="shared" si="5"/>
        <v>0</v>
      </c>
    </row>
    <row r="104" spans="1:23" x14ac:dyDescent="0.25">
      <c r="A104" s="12"/>
      <c r="B104" s="11"/>
      <c r="C104" s="8"/>
      <c r="D104" s="18"/>
      <c r="E104" s="8"/>
      <c r="F104" s="8"/>
      <c r="G104" s="12"/>
      <c r="H104" s="16"/>
      <c r="I104" s="12"/>
      <c r="J104" s="11"/>
      <c r="K104" s="16"/>
      <c r="L104" s="12"/>
      <c r="M104" s="11"/>
      <c r="N104" s="16"/>
      <c r="O104" s="12"/>
      <c r="P104" s="11"/>
      <c r="Q104" s="16"/>
      <c r="R104" s="12"/>
      <c r="S104" s="11"/>
      <c r="T104" s="16"/>
      <c r="V104" s="111">
        <f t="shared" si="4"/>
        <v>0</v>
      </c>
      <c r="W104" s="111">
        <f t="shared" si="5"/>
        <v>0</v>
      </c>
    </row>
    <row r="105" spans="1:23" x14ac:dyDescent="0.25">
      <c r="A105" s="12"/>
      <c r="B105" s="11"/>
      <c r="C105" s="8"/>
      <c r="D105" s="18"/>
      <c r="E105" s="8"/>
      <c r="F105" s="8"/>
      <c r="G105" s="12"/>
      <c r="H105" s="16"/>
      <c r="I105" s="12"/>
      <c r="J105" s="11"/>
      <c r="K105" s="16"/>
      <c r="L105" s="12"/>
      <c r="M105" s="11"/>
      <c r="N105" s="16"/>
      <c r="O105" s="12"/>
      <c r="P105" s="11"/>
      <c r="Q105" s="16"/>
      <c r="R105" s="12"/>
      <c r="S105" s="11"/>
      <c r="T105" s="16"/>
      <c r="V105" s="111">
        <f t="shared" ref="V105:V136" si="6">J105-P105</f>
        <v>0</v>
      </c>
      <c r="W105" s="111">
        <f t="shared" ref="W105:W136" si="7">$M105-$S105</f>
        <v>0</v>
      </c>
    </row>
    <row r="106" spans="1:23" x14ac:dyDescent="0.25">
      <c r="A106" s="12"/>
      <c r="B106" s="11"/>
      <c r="C106" s="8"/>
      <c r="D106" s="18"/>
      <c r="E106" s="8"/>
      <c r="F106" s="8"/>
      <c r="G106" s="12"/>
      <c r="H106" s="16"/>
      <c r="I106" s="12"/>
      <c r="J106" s="11"/>
      <c r="K106" s="16"/>
      <c r="L106" s="12"/>
      <c r="M106" s="11"/>
      <c r="N106" s="16"/>
      <c r="O106" s="12"/>
      <c r="P106" s="11"/>
      <c r="Q106" s="16"/>
      <c r="R106" s="12"/>
      <c r="S106" s="11"/>
      <c r="T106" s="16"/>
      <c r="V106" s="111">
        <f t="shared" si="6"/>
        <v>0</v>
      </c>
      <c r="W106" s="111">
        <f t="shared" si="7"/>
        <v>0</v>
      </c>
    </row>
    <row r="107" spans="1:23" x14ac:dyDescent="0.25">
      <c r="A107" s="12"/>
      <c r="B107" s="11"/>
      <c r="C107" s="8"/>
      <c r="D107" s="18"/>
      <c r="E107" s="8"/>
      <c r="F107" s="8"/>
      <c r="G107" s="12"/>
      <c r="H107" s="16"/>
      <c r="I107" s="12"/>
      <c r="J107" s="11"/>
      <c r="K107" s="16"/>
      <c r="L107" s="12"/>
      <c r="M107" s="11"/>
      <c r="N107" s="16"/>
      <c r="O107" s="12"/>
      <c r="P107" s="11"/>
      <c r="Q107" s="16"/>
      <c r="R107" s="12"/>
      <c r="S107" s="11"/>
      <c r="T107" s="16"/>
      <c r="V107" s="111">
        <f t="shared" si="6"/>
        <v>0</v>
      </c>
      <c r="W107" s="111">
        <f t="shared" si="7"/>
        <v>0</v>
      </c>
    </row>
    <row r="108" spans="1:23" x14ac:dyDescent="0.25">
      <c r="A108" s="12"/>
      <c r="B108" s="11"/>
      <c r="C108" s="8"/>
      <c r="D108" s="18"/>
      <c r="E108" s="8"/>
      <c r="F108" s="8"/>
      <c r="G108" s="12"/>
      <c r="H108" s="16"/>
      <c r="I108" s="12"/>
      <c r="J108" s="11"/>
      <c r="K108" s="16"/>
      <c r="L108" s="12"/>
      <c r="M108" s="11"/>
      <c r="N108" s="16"/>
      <c r="O108" s="12"/>
      <c r="P108" s="11"/>
      <c r="Q108" s="16"/>
      <c r="R108" s="12"/>
      <c r="S108" s="11"/>
      <c r="T108" s="16"/>
      <c r="V108" s="111">
        <f t="shared" si="6"/>
        <v>0</v>
      </c>
      <c r="W108" s="111">
        <f t="shared" si="7"/>
        <v>0</v>
      </c>
    </row>
    <row r="109" spans="1:23" x14ac:dyDescent="0.25">
      <c r="A109" s="12"/>
      <c r="B109" s="11"/>
      <c r="C109" s="8"/>
      <c r="D109" s="18"/>
      <c r="E109" s="8"/>
      <c r="F109" s="8"/>
      <c r="G109" s="12"/>
      <c r="H109" s="16"/>
      <c r="I109" s="12"/>
      <c r="J109" s="11"/>
      <c r="K109" s="16"/>
      <c r="L109" s="12"/>
      <c r="M109" s="11"/>
      <c r="N109" s="16"/>
      <c r="O109" s="12"/>
      <c r="P109" s="11"/>
      <c r="Q109" s="16"/>
      <c r="R109" s="12"/>
      <c r="S109" s="11"/>
      <c r="T109" s="16"/>
      <c r="V109" s="111">
        <f t="shared" si="6"/>
        <v>0</v>
      </c>
      <c r="W109" s="111">
        <f t="shared" si="7"/>
        <v>0</v>
      </c>
    </row>
    <row r="110" spans="1:23" x14ac:dyDescent="0.25">
      <c r="A110" s="12"/>
      <c r="B110" s="11"/>
      <c r="C110" s="8"/>
      <c r="D110" s="18"/>
      <c r="E110" s="8"/>
      <c r="F110" s="8"/>
      <c r="G110" s="12"/>
      <c r="H110" s="16"/>
      <c r="I110" s="12"/>
      <c r="J110" s="11"/>
      <c r="K110" s="16"/>
      <c r="L110" s="12"/>
      <c r="M110" s="11"/>
      <c r="N110" s="16"/>
      <c r="O110" s="12"/>
      <c r="P110" s="11"/>
      <c r="Q110" s="16"/>
      <c r="R110" s="12"/>
      <c r="S110" s="11"/>
      <c r="T110" s="16"/>
      <c r="V110" s="111">
        <f t="shared" si="6"/>
        <v>0</v>
      </c>
      <c r="W110" s="111">
        <f t="shared" si="7"/>
        <v>0</v>
      </c>
    </row>
    <row r="111" spans="1:23" x14ac:dyDescent="0.25">
      <c r="A111" s="12"/>
      <c r="B111" s="11"/>
      <c r="C111" s="8"/>
      <c r="D111" s="18"/>
      <c r="E111" s="8"/>
      <c r="F111" s="8"/>
      <c r="G111" s="12"/>
      <c r="H111" s="16"/>
      <c r="I111" s="12"/>
      <c r="J111" s="11"/>
      <c r="K111" s="16"/>
      <c r="L111" s="12"/>
      <c r="M111" s="11"/>
      <c r="N111" s="16"/>
      <c r="O111" s="12"/>
      <c r="P111" s="11"/>
      <c r="Q111" s="16"/>
      <c r="R111" s="12"/>
      <c r="S111" s="11"/>
      <c r="T111" s="16"/>
      <c r="V111" s="111">
        <f t="shared" si="6"/>
        <v>0</v>
      </c>
      <c r="W111" s="111">
        <f t="shared" si="7"/>
        <v>0</v>
      </c>
    </row>
    <row r="112" spans="1:23" x14ac:dyDescent="0.25">
      <c r="A112" s="12"/>
      <c r="B112" s="11"/>
      <c r="C112" s="8"/>
      <c r="D112" s="18"/>
      <c r="E112" s="8"/>
      <c r="F112" s="8"/>
      <c r="G112" s="12"/>
      <c r="H112" s="16"/>
      <c r="I112" s="12"/>
      <c r="J112" s="11"/>
      <c r="K112" s="16"/>
      <c r="L112" s="12"/>
      <c r="M112" s="11"/>
      <c r="N112" s="16"/>
      <c r="O112" s="12"/>
      <c r="P112" s="11"/>
      <c r="Q112" s="16"/>
      <c r="R112" s="12"/>
      <c r="S112" s="11"/>
      <c r="T112" s="16"/>
      <c r="V112" s="111">
        <f t="shared" si="6"/>
        <v>0</v>
      </c>
      <c r="W112" s="111">
        <f t="shared" si="7"/>
        <v>0</v>
      </c>
    </row>
    <row r="113" spans="1:23" x14ac:dyDescent="0.25">
      <c r="A113" s="12"/>
      <c r="B113" s="11"/>
      <c r="C113" s="8"/>
      <c r="D113" s="18"/>
      <c r="E113" s="8"/>
      <c r="F113" s="8"/>
      <c r="G113" s="12"/>
      <c r="H113" s="16"/>
      <c r="I113" s="12"/>
      <c r="J113" s="11"/>
      <c r="K113" s="16"/>
      <c r="L113" s="12"/>
      <c r="M113" s="11"/>
      <c r="N113" s="16"/>
      <c r="O113" s="12"/>
      <c r="P113" s="11"/>
      <c r="Q113" s="16"/>
      <c r="R113" s="12"/>
      <c r="S113" s="11"/>
      <c r="T113" s="16"/>
      <c r="V113" s="111">
        <f t="shared" si="6"/>
        <v>0</v>
      </c>
      <c r="W113" s="111">
        <f t="shared" si="7"/>
        <v>0</v>
      </c>
    </row>
    <row r="114" spans="1:23" x14ac:dyDescent="0.25">
      <c r="A114" s="12"/>
      <c r="B114" s="11"/>
      <c r="C114" s="8"/>
      <c r="D114" s="18"/>
      <c r="E114" s="8"/>
      <c r="F114" s="8"/>
      <c r="G114" s="12"/>
      <c r="H114" s="16"/>
      <c r="I114" s="12"/>
      <c r="J114" s="11"/>
      <c r="K114" s="16"/>
      <c r="L114" s="12"/>
      <c r="M114" s="11"/>
      <c r="N114" s="16"/>
      <c r="O114" s="12"/>
      <c r="P114" s="11"/>
      <c r="Q114" s="16"/>
      <c r="R114" s="12"/>
      <c r="S114" s="11"/>
      <c r="T114" s="16"/>
      <c r="V114" s="111">
        <f t="shared" si="6"/>
        <v>0</v>
      </c>
      <c r="W114" s="111">
        <f t="shared" si="7"/>
        <v>0</v>
      </c>
    </row>
    <row r="115" spans="1:23" x14ac:dyDescent="0.25">
      <c r="A115" s="12"/>
      <c r="B115" s="11"/>
      <c r="C115" s="8"/>
      <c r="D115" s="18"/>
      <c r="E115" s="8"/>
      <c r="F115" s="8"/>
      <c r="G115" s="12"/>
      <c r="H115" s="16"/>
      <c r="I115" s="12"/>
      <c r="J115" s="11"/>
      <c r="K115" s="16"/>
      <c r="L115" s="12"/>
      <c r="M115" s="11"/>
      <c r="N115" s="16"/>
      <c r="O115" s="12"/>
      <c r="P115" s="11"/>
      <c r="Q115" s="16"/>
      <c r="R115" s="12"/>
      <c r="S115" s="11"/>
      <c r="T115" s="16"/>
      <c r="V115" s="111">
        <f t="shared" si="6"/>
        <v>0</v>
      </c>
      <c r="W115" s="111">
        <f t="shared" si="7"/>
        <v>0</v>
      </c>
    </row>
    <row r="116" spans="1:23" x14ac:dyDescent="0.25">
      <c r="A116" s="12"/>
      <c r="B116" s="11"/>
      <c r="C116" s="8"/>
      <c r="D116" s="18"/>
      <c r="E116" s="8"/>
      <c r="F116" s="8"/>
      <c r="G116" s="12"/>
      <c r="H116" s="16"/>
      <c r="I116" s="12"/>
      <c r="J116" s="11"/>
      <c r="K116" s="16"/>
      <c r="L116" s="12"/>
      <c r="M116" s="11"/>
      <c r="N116" s="16"/>
      <c r="O116" s="12"/>
      <c r="P116" s="11"/>
      <c r="Q116" s="16"/>
      <c r="R116" s="12"/>
      <c r="S116" s="11"/>
      <c r="T116" s="16"/>
      <c r="V116" s="111">
        <f t="shared" si="6"/>
        <v>0</v>
      </c>
      <c r="W116" s="111">
        <f t="shared" si="7"/>
        <v>0</v>
      </c>
    </row>
    <row r="117" spans="1:23" x14ac:dyDescent="0.25">
      <c r="A117" s="12"/>
      <c r="B117" s="11"/>
      <c r="C117" s="8"/>
      <c r="D117" s="18"/>
      <c r="E117" s="8"/>
      <c r="F117" s="8"/>
      <c r="G117" s="12"/>
      <c r="H117" s="16"/>
      <c r="I117" s="12"/>
      <c r="J117" s="11"/>
      <c r="K117" s="16"/>
      <c r="L117" s="12"/>
      <c r="M117" s="11"/>
      <c r="N117" s="16"/>
      <c r="O117" s="12"/>
      <c r="P117" s="11"/>
      <c r="Q117" s="16"/>
      <c r="R117" s="12"/>
      <c r="S117" s="11"/>
      <c r="T117" s="16"/>
      <c r="V117" s="111">
        <f t="shared" si="6"/>
        <v>0</v>
      </c>
      <c r="W117" s="111">
        <f t="shared" si="7"/>
        <v>0</v>
      </c>
    </row>
    <row r="118" spans="1:23" x14ac:dyDescent="0.25">
      <c r="A118" s="12"/>
      <c r="B118" s="11"/>
      <c r="C118" s="8"/>
      <c r="D118" s="18"/>
      <c r="E118" s="8"/>
      <c r="F118" s="8"/>
      <c r="G118" s="12"/>
      <c r="H118" s="16"/>
      <c r="I118" s="12"/>
      <c r="J118" s="11"/>
      <c r="K118" s="16"/>
      <c r="L118" s="12"/>
      <c r="M118" s="11"/>
      <c r="N118" s="16"/>
      <c r="O118" s="12"/>
      <c r="P118" s="11"/>
      <c r="Q118" s="16"/>
      <c r="R118" s="12"/>
      <c r="S118" s="11"/>
      <c r="T118" s="16"/>
      <c r="V118" s="111">
        <f t="shared" si="6"/>
        <v>0</v>
      </c>
      <c r="W118" s="111">
        <f t="shared" si="7"/>
        <v>0</v>
      </c>
    </row>
    <row r="119" spans="1:23" x14ac:dyDescent="0.25">
      <c r="A119" s="12"/>
      <c r="B119" s="11"/>
      <c r="C119" s="8"/>
      <c r="D119" s="18"/>
      <c r="E119" s="8"/>
      <c r="F119" s="8"/>
      <c r="G119" s="12"/>
      <c r="H119" s="16"/>
      <c r="I119" s="12"/>
      <c r="J119" s="11"/>
      <c r="K119" s="16"/>
      <c r="L119" s="12"/>
      <c r="M119" s="11"/>
      <c r="N119" s="16"/>
      <c r="O119" s="12"/>
      <c r="P119" s="11"/>
      <c r="Q119" s="16"/>
      <c r="R119" s="12"/>
      <c r="S119" s="11"/>
      <c r="T119" s="16"/>
      <c r="V119" s="111">
        <f t="shared" si="6"/>
        <v>0</v>
      </c>
      <c r="W119" s="111">
        <f t="shared" si="7"/>
        <v>0</v>
      </c>
    </row>
    <row r="120" spans="1:23" x14ac:dyDescent="0.25">
      <c r="A120" s="12"/>
      <c r="B120" s="11"/>
      <c r="C120" s="8"/>
      <c r="D120" s="18"/>
      <c r="E120" s="8"/>
      <c r="F120" s="8"/>
      <c r="G120" s="12"/>
      <c r="H120" s="16"/>
      <c r="I120" s="12"/>
      <c r="J120" s="11"/>
      <c r="K120" s="16"/>
      <c r="L120" s="12"/>
      <c r="M120" s="11"/>
      <c r="N120" s="16"/>
      <c r="O120" s="12"/>
      <c r="P120" s="11"/>
      <c r="Q120" s="16"/>
      <c r="R120" s="12"/>
      <c r="S120" s="11"/>
      <c r="T120" s="16"/>
      <c r="V120" s="111">
        <f t="shared" si="6"/>
        <v>0</v>
      </c>
      <c r="W120" s="111">
        <f t="shared" si="7"/>
        <v>0</v>
      </c>
    </row>
    <row r="121" spans="1:23" x14ac:dyDescent="0.25">
      <c r="A121" s="12"/>
      <c r="B121" s="11"/>
      <c r="C121" s="8"/>
      <c r="D121" s="18"/>
      <c r="E121" s="8"/>
      <c r="F121" s="8"/>
      <c r="G121" s="12"/>
      <c r="H121" s="16"/>
      <c r="I121" s="12"/>
      <c r="J121" s="11"/>
      <c r="K121" s="16"/>
      <c r="L121" s="12"/>
      <c r="M121" s="11"/>
      <c r="N121" s="16"/>
      <c r="O121" s="12"/>
      <c r="P121" s="11"/>
      <c r="Q121" s="16"/>
      <c r="R121" s="12"/>
      <c r="S121" s="11"/>
      <c r="T121" s="16"/>
      <c r="V121" s="111">
        <f t="shared" si="6"/>
        <v>0</v>
      </c>
      <c r="W121" s="111">
        <f t="shared" si="7"/>
        <v>0</v>
      </c>
    </row>
    <row r="122" spans="1:23" x14ac:dyDescent="0.25">
      <c r="A122" s="12"/>
      <c r="B122" s="11"/>
      <c r="C122" s="8"/>
      <c r="D122" s="18"/>
      <c r="E122" s="8"/>
      <c r="F122" s="8"/>
      <c r="G122" s="12"/>
      <c r="H122" s="16"/>
      <c r="I122" s="12"/>
      <c r="J122" s="11"/>
      <c r="K122" s="16"/>
      <c r="L122" s="12"/>
      <c r="M122" s="11"/>
      <c r="N122" s="16"/>
      <c r="O122" s="12"/>
      <c r="P122" s="11"/>
      <c r="Q122" s="16"/>
      <c r="R122" s="12"/>
      <c r="S122" s="11"/>
      <c r="T122" s="16"/>
      <c r="V122" s="111">
        <f t="shared" si="6"/>
        <v>0</v>
      </c>
      <c r="W122" s="111">
        <f t="shared" si="7"/>
        <v>0</v>
      </c>
    </row>
    <row r="123" spans="1:23" x14ac:dyDescent="0.25">
      <c r="A123" s="12"/>
      <c r="B123" s="11"/>
      <c r="C123" s="8"/>
      <c r="D123" s="18"/>
      <c r="E123" s="8"/>
      <c r="F123" s="8"/>
      <c r="G123" s="12"/>
      <c r="H123" s="16"/>
      <c r="I123" s="12"/>
      <c r="J123" s="11"/>
      <c r="K123" s="16"/>
      <c r="L123" s="12"/>
      <c r="M123" s="11"/>
      <c r="N123" s="16"/>
      <c r="O123" s="12"/>
      <c r="P123" s="11"/>
      <c r="Q123" s="16"/>
      <c r="R123" s="12"/>
      <c r="S123" s="11"/>
      <c r="T123" s="16"/>
      <c r="V123" s="111">
        <f t="shared" si="6"/>
        <v>0</v>
      </c>
      <c r="W123" s="111">
        <f t="shared" si="7"/>
        <v>0</v>
      </c>
    </row>
    <row r="124" spans="1:23" x14ac:dyDescent="0.25">
      <c r="A124" s="12"/>
      <c r="B124" s="11"/>
      <c r="C124" s="8"/>
      <c r="D124" s="18"/>
      <c r="E124" s="8"/>
      <c r="F124" s="8"/>
      <c r="G124" s="12"/>
      <c r="H124" s="16"/>
      <c r="I124" s="12"/>
      <c r="J124" s="11"/>
      <c r="K124" s="16"/>
      <c r="L124" s="12"/>
      <c r="M124" s="11"/>
      <c r="N124" s="16"/>
      <c r="O124" s="12"/>
      <c r="P124" s="11"/>
      <c r="Q124" s="16"/>
      <c r="R124" s="12"/>
      <c r="S124" s="11"/>
      <c r="T124" s="16"/>
      <c r="V124" s="111">
        <f t="shared" si="6"/>
        <v>0</v>
      </c>
      <c r="W124" s="111">
        <f t="shared" si="7"/>
        <v>0</v>
      </c>
    </row>
    <row r="125" spans="1:23" x14ac:dyDescent="0.25">
      <c r="A125" s="12"/>
      <c r="B125" s="11"/>
      <c r="C125" s="8"/>
      <c r="D125" s="18"/>
      <c r="E125" s="8"/>
      <c r="F125" s="8"/>
      <c r="G125" s="12"/>
      <c r="H125" s="16"/>
      <c r="I125" s="12"/>
      <c r="J125" s="11"/>
      <c r="K125" s="16"/>
      <c r="L125" s="12"/>
      <c r="M125" s="11"/>
      <c r="N125" s="16"/>
      <c r="O125" s="12"/>
      <c r="P125" s="11"/>
      <c r="Q125" s="16"/>
      <c r="R125" s="12"/>
      <c r="S125" s="11"/>
      <c r="T125" s="16"/>
      <c r="V125" s="111">
        <f t="shared" si="6"/>
        <v>0</v>
      </c>
      <c r="W125" s="111">
        <f t="shared" si="7"/>
        <v>0</v>
      </c>
    </row>
    <row r="126" spans="1:23" x14ac:dyDescent="0.25">
      <c r="A126" s="12"/>
      <c r="B126" s="11"/>
      <c r="C126" s="8"/>
      <c r="D126" s="18"/>
      <c r="E126" s="8"/>
      <c r="F126" s="8"/>
      <c r="G126" s="12"/>
      <c r="H126" s="16"/>
      <c r="I126" s="12"/>
      <c r="J126" s="11"/>
      <c r="K126" s="16"/>
      <c r="L126" s="12"/>
      <c r="M126" s="11"/>
      <c r="N126" s="16"/>
      <c r="O126" s="12"/>
      <c r="P126" s="11"/>
      <c r="Q126" s="16"/>
      <c r="R126" s="12"/>
      <c r="S126" s="11"/>
      <c r="T126" s="16"/>
      <c r="V126" s="111">
        <f t="shared" si="6"/>
        <v>0</v>
      </c>
      <c r="W126" s="111">
        <f t="shared" si="7"/>
        <v>0</v>
      </c>
    </row>
    <row r="127" spans="1:23" x14ac:dyDescent="0.25">
      <c r="A127" s="12"/>
      <c r="B127" s="11"/>
      <c r="C127" s="8"/>
      <c r="D127" s="18"/>
      <c r="E127" s="8"/>
      <c r="F127" s="8"/>
      <c r="G127" s="12"/>
      <c r="H127" s="16"/>
      <c r="I127" s="12"/>
      <c r="J127" s="11"/>
      <c r="K127" s="16"/>
      <c r="L127" s="12"/>
      <c r="M127" s="11"/>
      <c r="N127" s="16"/>
      <c r="O127" s="12"/>
      <c r="P127" s="11"/>
      <c r="Q127" s="16"/>
      <c r="R127" s="12"/>
      <c r="S127" s="11"/>
      <c r="T127" s="16"/>
      <c r="V127" s="111">
        <f t="shared" si="6"/>
        <v>0</v>
      </c>
      <c r="W127" s="111">
        <f t="shared" si="7"/>
        <v>0</v>
      </c>
    </row>
    <row r="128" spans="1:23" x14ac:dyDescent="0.25">
      <c r="A128" s="12"/>
      <c r="B128" s="11"/>
      <c r="C128" s="8"/>
      <c r="D128" s="18"/>
      <c r="E128" s="8"/>
      <c r="F128" s="8"/>
      <c r="G128" s="12"/>
      <c r="H128" s="16"/>
      <c r="I128" s="12"/>
      <c r="J128" s="11"/>
      <c r="K128" s="16"/>
      <c r="L128" s="12"/>
      <c r="M128" s="11"/>
      <c r="N128" s="16"/>
      <c r="O128" s="12"/>
      <c r="P128" s="11"/>
      <c r="Q128" s="16"/>
      <c r="R128" s="12"/>
      <c r="S128" s="11"/>
      <c r="T128" s="16"/>
      <c r="V128" s="111">
        <f t="shared" si="6"/>
        <v>0</v>
      </c>
      <c r="W128" s="111">
        <f t="shared" si="7"/>
        <v>0</v>
      </c>
    </row>
    <row r="129" spans="1:23" x14ac:dyDescent="0.25">
      <c r="A129" s="12"/>
      <c r="B129" s="11"/>
      <c r="C129" s="8"/>
      <c r="D129" s="18"/>
      <c r="E129" s="8"/>
      <c r="F129" s="8"/>
      <c r="G129" s="12"/>
      <c r="H129" s="16"/>
      <c r="I129" s="12"/>
      <c r="J129" s="11"/>
      <c r="K129" s="16"/>
      <c r="L129" s="12"/>
      <c r="M129" s="11"/>
      <c r="N129" s="16"/>
      <c r="O129" s="12"/>
      <c r="P129" s="11"/>
      <c r="Q129" s="16"/>
      <c r="R129" s="12"/>
      <c r="S129" s="11"/>
      <c r="T129" s="16"/>
      <c r="V129" s="111">
        <f t="shared" si="6"/>
        <v>0</v>
      </c>
      <c r="W129" s="111">
        <f t="shared" si="7"/>
        <v>0</v>
      </c>
    </row>
    <row r="130" spans="1:23" x14ac:dyDescent="0.25">
      <c r="A130" s="12"/>
      <c r="B130" s="11"/>
      <c r="C130" s="8"/>
      <c r="D130" s="18"/>
      <c r="E130" s="8"/>
      <c r="F130" s="8"/>
      <c r="G130" s="12"/>
      <c r="H130" s="16"/>
      <c r="I130" s="12"/>
      <c r="J130" s="11"/>
      <c r="K130" s="16"/>
      <c r="L130" s="12"/>
      <c r="M130" s="11"/>
      <c r="N130" s="16"/>
      <c r="O130" s="12"/>
      <c r="P130" s="11"/>
      <c r="Q130" s="16"/>
      <c r="R130" s="12"/>
      <c r="S130" s="11"/>
      <c r="T130" s="16"/>
      <c r="V130" s="111">
        <f t="shared" si="6"/>
        <v>0</v>
      </c>
      <c r="W130" s="111">
        <f t="shared" si="7"/>
        <v>0</v>
      </c>
    </row>
    <row r="131" spans="1:23" x14ac:dyDescent="0.25">
      <c r="A131" s="12"/>
      <c r="B131" s="11"/>
      <c r="C131" s="8"/>
      <c r="D131" s="18"/>
      <c r="E131" s="8"/>
      <c r="F131" s="8"/>
      <c r="G131" s="12"/>
      <c r="H131" s="16"/>
      <c r="I131" s="12"/>
      <c r="J131" s="11"/>
      <c r="K131" s="16"/>
      <c r="L131" s="12"/>
      <c r="M131" s="11"/>
      <c r="N131" s="16"/>
      <c r="O131" s="12"/>
      <c r="P131" s="11"/>
      <c r="Q131" s="16"/>
      <c r="R131" s="12"/>
      <c r="S131" s="11"/>
      <c r="T131" s="16"/>
      <c r="V131" s="111">
        <f t="shared" si="6"/>
        <v>0</v>
      </c>
      <c r="W131" s="111">
        <f t="shared" si="7"/>
        <v>0</v>
      </c>
    </row>
    <row r="132" spans="1:23" x14ac:dyDescent="0.25">
      <c r="A132" s="12"/>
      <c r="B132" s="11"/>
      <c r="C132" s="8"/>
      <c r="D132" s="18"/>
      <c r="E132" s="8"/>
      <c r="F132" s="8"/>
      <c r="G132" s="12"/>
      <c r="H132" s="16"/>
      <c r="I132" s="12"/>
      <c r="J132" s="11"/>
      <c r="K132" s="16"/>
      <c r="L132" s="12"/>
      <c r="M132" s="11"/>
      <c r="N132" s="16"/>
      <c r="O132" s="12"/>
      <c r="P132" s="11"/>
      <c r="Q132" s="16"/>
      <c r="R132" s="12"/>
      <c r="S132" s="11"/>
      <c r="T132" s="16"/>
      <c r="V132" s="111">
        <f t="shared" si="6"/>
        <v>0</v>
      </c>
      <c r="W132" s="111">
        <f t="shared" si="7"/>
        <v>0</v>
      </c>
    </row>
    <row r="133" spans="1:23" x14ac:dyDescent="0.25">
      <c r="A133" s="12"/>
      <c r="B133" s="11"/>
      <c r="C133" s="8"/>
      <c r="D133" s="18"/>
      <c r="E133" s="8"/>
      <c r="F133" s="8"/>
      <c r="G133" s="12"/>
      <c r="H133" s="16"/>
      <c r="I133" s="12"/>
      <c r="J133" s="11"/>
      <c r="K133" s="16"/>
      <c r="L133" s="12"/>
      <c r="M133" s="11"/>
      <c r="N133" s="16"/>
      <c r="O133" s="12"/>
      <c r="P133" s="11"/>
      <c r="Q133" s="16"/>
      <c r="R133" s="12"/>
      <c r="S133" s="11"/>
      <c r="T133" s="16"/>
      <c r="V133" s="111">
        <f t="shared" si="6"/>
        <v>0</v>
      </c>
      <c r="W133" s="111">
        <f t="shared" si="7"/>
        <v>0</v>
      </c>
    </row>
    <row r="134" spans="1:23" x14ac:dyDescent="0.25">
      <c r="A134" s="12"/>
      <c r="B134" s="11"/>
      <c r="C134" s="8"/>
      <c r="D134" s="18"/>
      <c r="E134" s="8"/>
      <c r="F134" s="8"/>
      <c r="G134" s="12"/>
      <c r="H134" s="16"/>
      <c r="I134" s="12"/>
      <c r="J134" s="11"/>
      <c r="K134" s="16"/>
      <c r="L134" s="12"/>
      <c r="M134" s="11"/>
      <c r="N134" s="16"/>
      <c r="O134" s="12"/>
      <c r="P134" s="11"/>
      <c r="Q134" s="16"/>
      <c r="R134" s="12"/>
      <c r="S134" s="11"/>
      <c r="T134" s="16"/>
      <c r="V134" s="111">
        <f t="shared" si="6"/>
        <v>0</v>
      </c>
      <c r="W134" s="111">
        <f t="shared" si="7"/>
        <v>0</v>
      </c>
    </row>
    <row r="135" spans="1:23" x14ac:dyDescent="0.25">
      <c r="A135" s="12"/>
      <c r="B135" s="11"/>
      <c r="C135" s="8"/>
      <c r="D135" s="18"/>
      <c r="E135" s="8"/>
      <c r="F135" s="8"/>
      <c r="G135" s="12"/>
      <c r="H135" s="16"/>
      <c r="I135" s="12"/>
      <c r="J135" s="11"/>
      <c r="K135" s="16"/>
      <c r="L135" s="12"/>
      <c r="M135" s="11"/>
      <c r="N135" s="16"/>
      <c r="O135" s="12"/>
      <c r="P135" s="11"/>
      <c r="Q135" s="16"/>
      <c r="R135" s="12"/>
      <c r="S135" s="11"/>
      <c r="T135" s="16"/>
      <c r="V135" s="111">
        <f t="shared" si="6"/>
        <v>0</v>
      </c>
      <c r="W135" s="111">
        <f t="shared" si="7"/>
        <v>0</v>
      </c>
    </row>
    <row r="136" spans="1:23" x14ac:dyDescent="0.25">
      <c r="A136" s="12"/>
      <c r="B136" s="11"/>
      <c r="C136" s="8"/>
      <c r="D136" s="18"/>
      <c r="E136" s="8"/>
      <c r="F136" s="8"/>
      <c r="G136" s="12"/>
      <c r="H136" s="16"/>
      <c r="I136" s="12"/>
      <c r="J136" s="11"/>
      <c r="K136" s="16"/>
      <c r="L136" s="12"/>
      <c r="M136" s="11"/>
      <c r="N136" s="16"/>
      <c r="O136" s="12"/>
      <c r="P136" s="11"/>
      <c r="Q136" s="16"/>
      <c r="R136" s="12"/>
      <c r="S136" s="11"/>
      <c r="T136" s="16"/>
      <c r="V136" s="111">
        <f t="shared" si="6"/>
        <v>0</v>
      </c>
      <c r="W136" s="111">
        <f t="shared" si="7"/>
        <v>0</v>
      </c>
    </row>
    <row r="137" spans="1:23" x14ac:dyDescent="0.25">
      <c r="A137" s="12"/>
      <c r="B137" s="11"/>
      <c r="C137" s="8"/>
      <c r="D137" s="18"/>
      <c r="E137" s="8"/>
      <c r="F137" s="8"/>
      <c r="G137" s="12"/>
      <c r="H137" s="16"/>
      <c r="I137" s="12"/>
      <c r="J137" s="11"/>
      <c r="K137" s="16"/>
      <c r="L137" s="12"/>
      <c r="M137" s="11"/>
      <c r="N137" s="16"/>
      <c r="O137" s="12"/>
      <c r="P137" s="11"/>
      <c r="Q137" s="16"/>
      <c r="R137" s="12"/>
      <c r="S137" s="11"/>
      <c r="T137" s="16"/>
      <c r="V137" s="111">
        <f t="shared" ref="V137:V168" si="8">J137-P137</f>
        <v>0</v>
      </c>
      <c r="W137" s="111">
        <f t="shared" ref="W137:W168" si="9">$M137-$S137</f>
        <v>0</v>
      </c>
    </row>
    <row r="138" spans="1:23" x14ac:dyDescent="0.25">
      <c r="A138" s="12"/>
      <c r="B138" s="11"/>
      <c r="C138" s="8"/>
      <c r="D138" s="18"/>
      <c r="E138" s="8"/>
      <c r="F138" s="8"/>
      <c r="G138" s="12"/>
      <c r="H138" s="16"/>
      <c r="I138" s="12"/>
      <c r="J138" s="11"/>
      <c r="K138" s="16"/>
      <c r="L138" s="12"/>
      <c r="M138" s="11"/>
      <c r="N138" s="16"/>
      <c r="O138" s="12"/>
      <c r="P138" s="11"/>
      <c r="Q138" s="16"/>
      <c r="R138" s="12"/>
      <c r="S138" s="11"/>
      <c r="T138" s="16"/>
      <c r="V138" s="111">
        <f t="shared" si="8"/>
        <v>0</v>
      </c>
      <c r="W138" s="111">
        <f t="shared" si="9"/>
        <v>0</v>
      </c>
    </row>
    <row r="139" spans="1:23" x14ac:dyDescent="0.25">
      <c r="A139" s="12"/>
      <c r="B139" s="11"/>
      <c r="C139" s="8"/>
      <c r="D139" s="18"/>
      <c r="E139" s="8"/>
      <c r="F139" s="8"/>
      <c r="G139" s="12"/>
      <c r="H139" s="16"/>
      <c r="I139" s="12"/>
      <c r="J139" s="11"/>
      <c r="K139" s="16"/>
      <c r="L139" s="12"/>
      <c r="M139" s="11"/>
      <c r="N139" s="16"/>
      <c r="O139" s="12"/>
      <c r="P139" s="11"/>
      <c r="Q139" s="16"/>
      <c r="R139" s="12"/>
      <c r="S139" s="11"/>
      <c r="T139" s="16"/>
      <c r="V139" s="111">
        <f t="shared" si="8"/>
        <v>0</v>
      </c>
      <c r="W139" s="111">
        <f t="shared" si="9"/>
        <v>0</v>
      </c>
    </row>
    <row r="140" spans="1:23" x14ac:dyDescent="0.25">
      <c r="A140" s="12"/>
      <c r="B140" s="11"/>
      <c r="C140" s="8"/>
      <c r="D140" s="18"/>
      <c r="E140" s="8"/>
      <c r="F140" s="8"/>
      <c r="G140" s="12"/>
      <c r="H140" s="16"/>
      <c r="I140" s="12"/>
      <c r="J140" s="11"/>
      <c r="K140" s="16"/>
      <c r="L140" s="12"/>
      <c r="M140" s="11"/>
      <c r="N140" s="16"/>
      <c r="O140" s="12"/>
      <c r="P140" s="11"/>
      <c r="Q140" s="16"/>
      <c r="R140" s="12"/>
      <c r="S140" s="11"/>
      <c r="T140" s="16"/>
      <c r="V140" s="111">
        <f t="shared" si="8"/>
        <v>0</v>
      </c>
      <c r="W140" s="111">
        <f t="shared" si="9"/>
        <v>0</v>
      </c>
    </row>
    <row r="141" spans="1:23" x14ac:dyDescent="0.25">
      <c r="A141" s="12"/>
      <c r="B141" s="11"/>
      <c r="C141" s="8"/>
      <c r="D141" s="18"/>
      <c r="E141" s="8"/>
      <c r="F141" s="8"/>
      <c r="G141" s="12"/>
      <c r="H141" s="16"/>
      <c r="I141" s="12"/>
      <c r="J141" s="11"/>
      <c r="K141" s="16"/>
      <c r="L141" s="12"/>
      <c r="M141" s="11"/>
      <c r="N141" s="16"/>
      <c r="O141" s="12"/>
      <c r="P141" s="11"/>
      <c r="Q141" s="16"/>
      <c r="R141" s="12"/>
      <c r="S141" s="11"/>
      <c r="T141" s="16"/>
      <c r="V141" s="111">
        <f t="shared" si="8"/>
        <v>0</v>
      </c>
      <c r="W141" s="111">
        <f t="shared" si="9"/>
        <v>0</v>
      </c>
    </row>
    <row r="142" spans="1:23" x14ac:dyDescent="0.25">
      <c r="A142" s="12"/>
      <c r="B142" s="11"/>
      <c r="C142" s="8"/>
      <c r="D142" s="18"/>
      <c r="E142" s="8"/>
      <c r="F142" s="8"/>
      <c r="G142" s="12"/>
      <c r="H142" s="16"/>
      <c r="I142" s="12"/>
      <c r="J142" s="11"/>
      <c r="K142" s="16"/>
      <c r="L142" s="12"/>
      <c r="M142" s="11"/>
      <c r="N142" s="16"/>
      <c r="O142" s="12"/>
      <c r="P142" s="11"/>
      <c r="Q142" s="16"/>
      <c r="R142" s="12"/>
      <c r="S142" s="11"/>
      <c r="T142" s="16"/>
      <c r="V142" s="111">
        <f t="shared" si="8"/>
        <v>0</v>
      </c>
      <c r="W142" s="111">
        <f t="shared" si="9"/>
        <v>0</v>
      </c>
    </row>
    <row r="143" spans="1:23" x14ac:dyDescent="0.25">
      <c r="A143" s="12"/>
      <c r="B143" s="11"/>
      <c r="C143" s="8"/>
      <c r="D143" s="18"/>
      <c r="E143" s="8"/>
      <c r="F143" s="8"/>
      <c r="G143" s="12"/>
      <c r="H143" s="16"/>
      <c r="I143" s="12"/>
      <c r="J143" s="11"/>
      <c r="K143" s="16"/>
      <c r="L143" s="12"/>
      <c r="M143" s="11"/>
      <c r="N143" s="16"/>
      <c r="O143" s="12"/>
      <c r="P143" s="11"/>
      <c r="Q143" s="16"/>
      <c r="R143" s="12"/>
      <c r="S143" s="11"/>
      <c r="T143" s="16"/>
      <c r="V143" s="111">
        <f t="shared" si="8"/>
        <v>0</v>
      </c>
      <c r="W143" s="111">
        <f t="shared" si="9"/>
        <v>0</v>
      </c>
    </row>
    <row r="144" spans="1:23" x14ac:dyDescent="0.25">
      <c r="A144" s="12"/>
      <c r="B144" s="11"/>
      <c r="C144" s="8"/>
      <c r="D144" s="18"/>
      <c r="E144" s="8"/>
      <c r="F144" s="8"/>
      <c r="G144" s="12"/>
      <c r="H144" s="16"/>
      <c r="I144" s="12"/>
      <c r="J144" s="11"/>
      <c r="K144" s="16"/>
      <c r="L144" s="12"/>
      <c r="M144" s="11"/>
      <c r="N144" s="16"/>
      <c r="O144" s="12"/>
      <c r="P144" s="11"/>
      <c r="Q144" s="16"/>
      <c r="R144" s="12"/>
      <c r="S144" s="11"/>
      <c r="T144" s="16"/>
      <c r="V144" s="111">
        <f t="shared" si="8"/>
        <v>0</v>
      </c>
      <c r="W144" s="111">
        <f t="shared" si="9"/>
        <v>0</v>
      </c>
    </row>
    <row r="145" spans="1:23" x14ac:dyDescent="0.25">
      <c r="A145" s="12"/>
      <c r="B145" s="11"/>
      <c r="C145" s="8"/>
      <c r="D145" s="18"/>
      <c r="E145" s="8"/>
      <c r="F145" s="8"/>
      <c r="G145" s="12"/>
      <c r="H145" s="16"/>
      <c r="I145" s="12"/>
      <c r="J145" s="11"/>
      <c r="K145" s="16"/>
      <c r="L145" s="12"/>
      <c r="M145" s="11"/>
      <c r="N145" s="16"/>
      <c r="O145" s="12"/>
      <c r="P145" s="11"/>
      <c r="Q145" s="16"/>
      <c r="R145" s="12"/>
      <c r="S145" s="11"/>
      <c r="T145" s="16"/>
      <c r="V145" s="111">
        <f t="shared" si="8"/>
        <v>0</v>
      </c>
      <c r="W145" s="111">
        <f t="shared" si="9"/>
        <v>0</v>
      </c>
    </row>
    <row r="146" spans="1:23" x14ac:dyDescent="0.25">
      <c r="A146" s="12"/>
      <c r="B146" s="11"/>
      <c r="C146" s="8"/>
      <c r="D146" s="18"/>
      <c r="E146" s="8"/>
      <c r="F146" s="8"/>
      <c r="G146" s="12"/>
      <c r="H146" s="16"/>
      <c r="I146" s="12"/>
      <c r="J146" s="11"/>
      <c r="K146" s="16"/>
      <c r="L146" s="12"/>
      <c r="M146" s="11"/>
      <c r="N146" s="16"/>
      <c r="O146" s="12"/>
      <c r="P146" s="11"/>
      <c r="Q146" s="16"/>
      <c r="R146" s="12"/>
      <c r="S146" s="11"/>
      <c r="T146" s="16"/>
      <c r="V146" s="111">
        <f t="shared" si="8"/>
        <v>0</v>
      </c>
      <c r="W146" s="111">
        <f t="shared" si="9"/>
        <v>0</v>
      </c>
    </row>
    <row r="147" spans="1:23" x14ac:dyDescent="0.25">
      <c r="A147" s="12"/>
      <c r="B147" s="11"/>
      <c r="C147" s="8"/>
      <c r="D147" s="18"/>
      <c r="E147" s="8"/>
      <c r="F147" s="8"/>
      <c r="G147" s="12"/>
      <c r="H147" s="16"/>
      <c r="I147" s="12"/>
      <c r="J147" s="11"/>
      <c r="K147" s="16"/>
      <c r="L147" s="12"/>
      <c r="M147" s="11"/>
      <c r="N147" s="16"/>
      <c r="O147" s="12"/>
      <c r="P147" s="11"/>
      <c r="Q147" s="16"/>
      <c r="R147" s="12"/>
      <c r="S147" s="11"/>
      <c r="T147" s="16"/>
      <c r="V147" s="111">
        <f t="shared" si="8"/>
        <v>0</v>
      </c>
      <c r="W147" s="111">
        <f t="shared" si="9"/>
        <v>0</v>
      </c>
    </row>
    <row r="148" spans="1:23" x14ac:dyDescent="0.25">
      <c r="A148" s="12"/>
      <c r="B148" s="11"/>
      <c r="C148" s="8"/>
      <c r="D148" s="18"/>
      <c r="E148" s="8"/>
      <c r="F148" s="8"/>
      <c r="G148" s="12"/>
      <c r="H148" s="16"/>
      <c r="I148" s="12"/>
      <c r="J148" s="11"/>
      <c r="K148" s="16"/>
      <c r="L148" s="12"/>
      <c r="M148" s="11"/>
      <c r="N148" s="16"/>
      <c r="O148" s="12"/>
      <c r="P148" s="11"/>
      <c r="Q148" s="16"/>
      <c r="R148" s="12"/>
      <c r="S148" s="11"/>
      <c r="T148" s="16"/>
      <c r="V148" s="111">
        <f t="shared" si="8"/>
        <v>0</v>
      </c>
      <c r="W148" s="111">
        <f t="shared" si="9"/>
        <v>0</v>
      </c>
    </row>
    <row r="149" spans="1:23" x14ac:dyDescent="0.25">
      <c r="A149" s="12"/>
      <c r="B149" s="11"/>
      <c r="C149" s="8"/>
      <c r="D149" s="18"/>
      <c r="E149" s="8"/>
      <c r="F149" s="8"/>
      <c r="G149" s="12"/>
      <c r="H149" s="16"/>
      <c r="I149" s="12"/>
      <c r="J149" s="11"/>
      <c r="K149" s="16"/>
      <c r="L149" s="12"/>
      <c r="M149" s="11"/>
      <c r="N149" s="16"/>
      <c r="O149" s="12"/>
      <c r="P149" s="11"/>
      <c r="Q149" s="16"/>
      <c r="R149" s="12"/>
      <c r="S149" s="11"/>
      <c r="T149" s="16"/>
      <c r="V149" s="111">
        <f t="shared" si="8"/>
        <v>0</v>
      </c>
      <c r="W149" s="111">
        <f t="shared" si="9"/>
        <v>0</v>
      </c>
    </row>
    <row r="150" spans="1:23" x14ac:dyDescent="0.25">
      <c r="A150" s="12"/>
      <c r="B150" s="11"/>
      <c r="C150" s="8"/>
      <c r="D150" s="18"/>
      <c r="E150" s="8"/>
      <c r="F150" s="8"/>
      <c r="G150" s="12"/>
      <c r="H150" s="16"/>
      <c r="I150" s="12"/>
      <c r="J150" s="11"/>
      <c r="K150" s="16"/>
      <c r="L150" s="12"/>
      <c r="M150" s="11"/>
      <c r="N150" s="16"/>
      <c r="O150" s="12"/>
      <c r="P150" s="11"/>
      <c r="Q150" s="16"/>
      <c r="R150" s="12"/>
      <c r="S150" s="11"/>
      <c r="T150" s="16"/>
      <c r="V150" s="111">
        <f t="shared" si="8"/>
        <v>0</v>
      </c>
      <c r="W150" s="111">
        <f t="shared" si="9"/>
        <v>0</v>
      </c>
    </row>
    <row r="151" spans="1:23" x14ac:dyDescent="0.25">
      <c r="A151" s="12"/>
      <c r="B151" s="11"/>
      <c r="C151" s="8"/>
      <c r="D151" s="18"/>
      <c r="E151" s="8"/>
      <c r="F151" s="8"/>
      <c r="G151" s="12"/>
      <c r="H151" s="16"/>
      <c r="I151" s="12"/>
      <c r="J151" s="11"/>
      <c r="K151" s="16"/>
      <c r="L151" s="12"/>
      <c r="M151" s="11"/>
      <c r="N151" s="16"/>
      <c r="O151" s="12"/>
      <c r="P151" s="11"/>
      <c r="Q151" s="16"/>
      <c r="R151" s="12"/>
      <c r="S151" s="11"/>
      <c r="T151" s="16"/>
      <c r="V151" s="111">
        <f t="shared" si="8"/>
        <v>0</v>
      </c>
      <c r="W151" s="111">
        <f t="shared" si="9"/>
        <v>0</v>
      </c>
    </row>
    <row r="152" spans="1:23" x14ac:dyDescent="0.25">
      <c r="A152" s="12"/>
      <c r="B152" s="11"/>
      <c r="C152" s="8"/>
      <c r="D152" s="18"/>
      <c r="E152" s="8"/>
      <c r="F152" s="8"/>
      <c r="G152" s="12"/>
      <c r="H152" s="16"/>
      <c r="I152" s="12"/>
      <c r="J152" s="11"/>
      <c r="K152" s="16"/>
      <c r="L152" s="12"/>
      <c r="M152" s="11"/>
      <c r="N152" s="16"/>
      <c r="O152" s="12"/>
      <c r="P152" s="11"/>
      <c r="Q152" s="16"/>
      <c r="R152" s="12"/>
      <c r="S152" s="11"/>
      <c r="T152" s="16"/>
      <c r="V152" s="111">
        <f t="shared" si="8"/>
        <v>0</v>
      </c>
      <c r="W152" s="111">
        <f t="shared" si="9"/>
        <v>0</v>
      </c>
    </row>
    <row r="153" spans="1:23" x14ac:dyDescent="0.25">
      <c r="A153" s="12"/>
      <c r="B153" s="11"/>
      <c r="C153" s="8"/>
      <c r="D153" s="18"/>
      <c r="E153" s="8"/>
      <c r="F153" s="8"/>
      <c r="G153" s="12"/>
      <c r="H153" s="16"/>
      <c r="I153" s="12"/>
      <c r="J153" s="11"/>
      <c r="K153" s="16"/>
      <c r="L153" s="12"/>
      <c r="M153" s="11"/>
      <c r="N153" s="16"/>
      <c r="O153" s="12"/>
      <c r="P153" s="11"/>
      <c r="Q153" s="16"/>
      <c r="R153" s="12"/>
      <c r="S153" s="11"/>
      <c r="T153" s="16"/>
      <c r="V153" s="111">
        <f t="shared" si="8"/>
        <v>0</v>
      </c>
      <c r="W153" s="111">
        <f t="shared" si="9"/>
        <v>0</v>
      </c>
    </row>
    <row r="154" spans="1:23" x14ac:dyDescent="0.25">
      <c r="A154" s="12"/>
      <c r="B154" s="11"/>
      <c r="C154" s="8"/>
      <c r="D154" s="18"/>
      <c r="E154" s="8"/>
      <c r="F154" s="8"/>
      <c r="G154" s="12"/>
      <c r="H154" s="16"/>
      <c r="I154" s="12"/>
      <c r="J154" s="11"/>
      <c r="K154" s="16"/>
      <c r="L154" s="12"/>
      <c r="M154" s="11"/>
      <c r="N154" s="16"/>
      <c r="O154" s="12"/>
      <c r="P154" s="11"/>
      <c r="Q154" s="16"/>
      <c r="R154" s="12"/>
      <c r="S154" s="11"/>
      <c r="T154" s="16"/>
      <c r="V154" s="111">
        <f t="shared" si="8"/>
        <v>0</v>
      </c>
      <c r="W154" s="111">
        <f t="shared" si="9"/>
        <v>0</v>
      </c>
    </row>
    <row r="155" spans="1:23" x14ac:dyDescent="0.25">
      <c r="A155" s="12"/>
      <c r="B155" s="11"/>
      <c r="C155" s="8"/>
      <c r="D155" s="18"/>
      <c r="E155" s="8"/>
      <c r="F155" s="8"/>
      <c r="G155" s="12"/>
      <c r="H155" s="16"/>
      <c r="I155" s="12"/>
      <c r="J155" s="11"/>
      <c r="K155" s="16"/>
      <c r="L155" s="12"/>
      <c r="M155" s="11"/>
      <c r="N155" s="16"/>
      <c r="O155" s="12"/>
      <c r="P155" s="11"/>
      <c r="Q155" s="16"/>
      <c r="R155" s="12"/>
      <c r="S155" s="11"/>
      <c r="T155" s="16"/>
      <c r="V155" s="111">
        <f t="shared" si="8"/>
        <v>0</v>
      </c>
      <c r="W155" s="111">
        <f t="shared" si="9"/>
        <v>0</v>
      </c>
    </row>
    <row r="156" spans="1:23" x14ac:dyDescent="0.25">
      <c r="A156" s="12"/>
      <c r="B156" s="11"/>
      <c r="C156" s="8"/>
      <c r="D156" s="18"/>
      <c r="E156" s="8"/>
      <c r="F156" s="8"/>
      <c r="G156" s="12"/>
      <c r="H156" s="16"/>
      <c r="I156" s="12"/>
      <c r="J156" s="11"/>
      <c r="K156" s="16"/>
      <c r="L156" s="12"/>
      <c r="M156" s="11"/>
      <c r="N156" s="16"/>
      <c r="O156" s="12"/>
      <c r="P156" s="11"/>
      <c r="Q156" s="16"/>
      <c r="R156" s="12"/>
      <c r="S156" s="11"/>
      <c r="T156" s="16"/>
      <c r="V156" s="111">
        <f t="shared" si="8"/>
        <v>0</v>
      </c>
      <c r="W156" s="111">
        <f t="shared" si="9"/>
        <v>0</v>
      </c>
    </row>
    <row r="157" spans="1:23" x14ac:dyDescent="0.25">
      <c r="A157" s="12"/>
      <c r="B157" s="11"/>
      <c r="C157" s="8"/>
      <c r="D157" s="18"/>
      <c r="E157" s="8"/>
      <c r="F157" s="8"/>
      <c r="G157" s="12"/>
      <c r="H157" s="16"/>
      <c r="I157" s="12"/>
      <c r="J157" s="11"/>
      <c r="K157" s="16"/>
      <c r="L157" s="12"/>
      <c r="M157" s="11"/>
      <c r="N157" s="16"/>
      <c r="O157" s="12"/>
      <c r="P157" s="11"/>
      <c r="Q157" s="16"/>
      <c r="R157" s="12"/>
      <c r="S157" s="11"/>
      <c r="T157" s="16"/>
      <c r="V157" s="111">
        <f t="shared" si="8"/>
        <v>0</v>
      </c>
      <c r="W157" s="111">
        <f t="shared" si="9"/>
        <v>0</v>
      </c>
    </row>
    <row r="158" spans="1:23" x14ac:dyDescent="0.25">
      <c r="A158" s="12"/>
      <c r="B158" s="11"/>
      <c r="C158" s="8"/>
      <c r="D158" s="18"/>
      <c r="E158" s="8"/>
      <c r="F158" s="8"/>
      <c r="G158" s="12"/>
      <c r="H158" s="16"/>
      <c r="I158" s="12"/>
      <c r="J158" s="11"/>
      <c r="K158" s="16"/>
      <c r="L158" s="12"/>
      <c r="M158" s="11"/>
      <c r="N158" s="16"/>
      <c r="O158" s="12"/>
      <c r="P158" s="11"/>
      <c r="Q158" s="16"/>
      <c r="R158" s="12"/>
      <c r="S158" s="11"/>
      <c r="T158" s="16"/>
      <c r="V158" s="111">
        <f t="shared" si="8"/>
        <v>0</v>
      </c>
      <c r="W158" s="111">
        <f t="shared" si="9"/>
        <v>0</v>
      </c>
    </row>
    <row r="159" spans="1:23" x14ac:dyDescent="0.25">
      <c r="A159" s="12"/>
      <c r="B159" s="11"/>
      <c r="C159" s="8"/>
      <c r="D159" s="18"/>
      <c r="E159" s="8"/>
      <c r="F159" s="8"/>
      <c r="G159" s="12"/>
      <c r="H159" s="16"/>
      <c r="I159" s="12"/>
      <c r="J159" s="11"/>
      <c r="K159" s="16"/>
      <c r="L159" s="12"/>
      <c r="M159" s="11"/>
      <c r="N159" s="16"/>
      <c r="O159" s="12"/>
      <c r="P159" s="11"/>
      <c r="Q159" s="16"/>
      <c r="R159" s="12"/>
      <c r="S159" s="11"/>
      <c r="T159" s="16"/>
      <c r="V159" s="111">
        <f t="shared" si="8"/>
        <v>0</v>
      </c>
      <c r="W159" s="111">
        <f t="shared" si="9"/>
        <v>0</v>
      </c>
    </row>
    <row r="160" spans="1:23" x14ac:dyDescent="0.25">
      <c r="A160" s="12"/>
      <c r="B160" s="11"/>
      <c r="C160" s="8"/>
      <c r="D160" s="18"/>
      <c r="E160" s="8"/>
      <c r="F160" s="8"/>
      <c r="G160" s="12"/>
      <c r="H160" s="16"/>
      <c r="I160" s="12"/>
      <c r="J160" s="11"/>
      <c r="K160" s="16"/>
      <c r="L160" s="12"/>
      <c r="M160" s="11"/>
      <c r="N160" s="16"/>
      <c r="O160" s="12"/>
      <c r="P160" s="11"/>
      <c r="Q160" s="16"/>
      <c r="R160" s="12"/>
      <c r="S160" s="11"/>
      <c r="T160" s="16"/>
      <c r="V160" s="111">
        <f t="shared" si="8"/>
        <v>0</v>
      </c>
      <c r="W160" s="111">
        <f t="shared" si="9"/>
        <v>0</v>
      </c>
    </row>
    <row r="161" spans="1:23" x14ac:dyDescent="0.25">
      <c r="A161" s="12"/>
      <c r="B161" s="11"/>
      <c r="C161" s="8"/>
      <c r="D161" s="18"/>
      <c r="E161" s="8"/>
      <c r="F161" s="8"/>
      <c r="G161" s="12"/>
      <c r="H161" s="16"/>
      <c r="I161" s="12"/>
      <c r="J161" s="11"/>
      <c r="K161" s="16"/>
      <c r="L161" s="12"/>
      <c r="M161" s="11"/>
      <c r="N161" s="16"/>
      <c r="O161" s="12"/>
      <c r="P161" s="11"/>
      <c r="Q161" s="16"/>
      <c r="R161" s="12"/>
      <c r="S161" s="11"/>
      <c r="T161" s="16"/>
      <c r="V161" s="111">
        <f t="shared" si="8"/>
        <v>0</v>
      </c>
      <c r="W161" s="111">
        <f t="shared" si="9"/>
        <v>0</v>
      </c>
    </row>
    <row r="162" spans="1:23" x14ac:dyDescent="0.25">
      <c r="A162" s="12"/>
      <c r="B162" s="11"/>
      <c r="C162" s="8"/>
      <c r="D162" s="18"/>
      <c r="E162" s="8"/>
      <c r="F162" s="8"/>
      <c r="G162" s="12"/>
      <c r="H162" s="16"/>
      <c r="I162" s="12"/>
      <c r="J162" s="11"/>
      <c r="K162" s="16"/>
      <c r="L162" s="12"/>
      <c r="M162" s="11"/>
      <c r="N162" s="16"/>
      <c r="O162" s="12"/>
      <c r="P162" s="11"/>
      <c r="Q162" s="16"/>
      <c r="R162" s="12"/>
      <c r="S162" s="11"/>
      <c r="T162" s="16"/>
      <c r="V162" s="111">
        <f t="shared" si="8"/>
        <v>0</v>
      </c>
      <c r="W162" s="111">
        <f t="shared" si="9"/>
        <v>0</v>
      </c>
    </row>
    <row r="163" spans="1:23" x14ac:dyDescent="0.25">
      <c r="A163" s="12"/>
      <c r="B163" s="11"/>
      <c r="C163" s="8"/>
      <c r="D163" s="18"/>
      <c r="E163" s="8"/>
      <c r="F163" s="8"/>
      <c r="G163" s="12"/>
      <c r="H163" s="16"/>
      <c r="I163" s="12"/>
      <c r="J163" s="11"/>
      <c r="K163" s="16"/>
      <c r="L163" s="12"/>
      <c r="M163" s="11"/>
      <c r="N163" s="16"/>
      <c r="O163" s="12"/>
      <c r="P163" s="11"/>
      <c r="Q163" s="16"/>
      <c r="R163" s="12"/>
      <c r="S163" s="11"/>
      <c r="T163" s="16"/>
      <c r="V163" s="111">
        <f t="shared" si="8"/>
        <v>0</v>
      </c>
      <c r="W163" s="111">
        <f t="shared" si="9"/>
        <v>0</v>
      </c>
    </row>
    <row r="164" spans="1:23" x14ac:dyDescent="0.25">
      <c r="A164" s="12"/>
      <c r="B164" s="11"/>
      <c r="C164" s="8"/>
      <c r="D164" s="18"/>
      <c r="E164" s="8"/>
      <c r="F164" s="8"/>
      <c r="G164" s="12"/>
      <c r="H164" s="16"/>
      <c r="I164" s="12"/>
      <c r="J164" s="11"/>
      <c r="K164" s="16"/>
      <c r="L164" s="12"/>
      <c r="M164" s="11"/>
      <c r="N164" s="16"/>
      <c r="O164" s="12"/>
      <c r="P164" s="11"/>
      <c r="Q164" s="16"/>
      <c r="R164" s="12"/>
      <c r="S164" s="11"/>
      <c r="T164" s="16"/>
      <c r="V164" s="111">
        <f t="shared" si="8"/>
        <v>0</v>
      </c>
      <c r="W164" s="111">
        <f t="shared" si="9"/>
        <v>0</v>
      </c>
    </row>
    <row r="165" spans="1:23" x14ac:dyDescent="0.25">
      <c r="A165" s="12"/>
      <c r="B165" s="11"/>
      <c r="C165" s="8"/>
      <c r="D165" s="18"/>
      <c r="E165" s="8"/>
      <c r="F165" s="8"/>
      <c r="G165" s="12"/>
      <c r="H165" s="16"/>
      <c r="I165" s="12"/>
      <c r="J165" s="11"/>
      <c r="K165" s="16"/>
      <c r="L165" s="12"/>
      <c r="M165" s="11"/>
      <c r="N165" s="16"/>
      <c r="O165" s="12"/>
      <c r="P165" s="11"/>
      <c r="Q165" s="16"/>
      <c r="R165" s="12"/>
      <c r="S165" s="11"/>
      <c r="T165" s="16"/>
      <c r="V165" s="111">
        <f t="shared" si="8"/>
        <v>0</v>
      </c>
      <c r="W165" s="111">
        <f t="shared" si="9"/>
        <v>0</v>
      </c>
    </row>
    <row r="166" spans="1:23" x14ac:dyDescent="0.25">
      <c r="A166" s="12"/>
      <c r="B166" s="11"/>
      <c r="C166" s="8"/>
      <c r="D166" s="18"/>
      <c r="E166" s="8"/>
      <c r="F166" s="8"/>
      <c r="G166" s="12"/>
      <c r="H166" s="16"/>
      <c r="I166" s="12"/>
      <c r="J166" s="11"/>
      <c r="K166" s="16"/>
      <c r="L166" s="12"/>
      <c r="M166" s="11"/>
      <c r="N166" s="16"/>
      <c r="O166" s="12"/>
      <c r="P166" s="11"/>
      <c r="Q166" s="16"/>
      <c r="R166" s="12"/>
      <c r="S166" s="11"/>
      <c r="T166" s="16"/>
      <c r="V166" s="111">
        <f t="shared" si="8"/>
        <v>0</v>
      </c>
      <c r="W166" s="111">
        <f t="shared" si="9"/>
        <v>0</v>
      </c>
    </row>
    <row r="167" spans="1:23" x14ac:dyDescent="0.25">
      <c r="A167" s="12"/>
      <c r="B167" s="11"/>
      <c r="C167" s="8"/>
      <c r="D167" s="18"/>
      <c r="E167" s="8"/>
      <c r="F167" s="8"/>
      <c r="G167" s="12"/>
      <c r="H167" s="16"/>
      <c r="I167" s="12"/>
      <c r="J167" s="11"/>
      <c r="K167" s="16"/>
      <c r="L167" s="12"/>
      <c r="M167" s="11"/>
      <c r="N167" s="16"/>
      <c r="O167" s="12"/>
      <c r="P167" s="11"/>
      <c r="Q167" s="16"/>
      <c r="R167" s="12"/>
      <c r="S167" s="11"/>
      <c r="T167" s="16"/>
      <c r="V167" s="111">
        <f t="shared" si="8"/>
        <v>0</v>
      </c>
      <c r="W167" s="111">
        <f t="shared" si="9"/>
        <v>0</v>
      </c>
    </row>
    <row r="168" spans="1:23" x14ac:dyDescent="0.25">
      <c r="A168" s="12"/>
      <c r="B168" s="11"/>
      <c r="C168" s="8"/>
      <c r="D168" s="18"/>
      <c r="E168" s="8"/>
      <c r="F168" s="8"/>
      <c r="G168" s="12"/>
      <c r="H168" s="16"/>
      <c r="I168" s="12"/>
      <c r="J168" s="11"/>
      <c r="K168" s="16"/>
      <c r="L168" s="12"/>
      <c r="M168" s="11"/>
      <c r="N168" s="16"/>
      <c r="O168" s="12"/>
      <c r="P168" s="11"/>
      <c r="Q168" s="16"/>
      <c r="R168" s="12"/>
      <c r="S168" s="11"/>
      <c r="T168" s="16"/>
      <c r="V168" s="111">
        <f t="shared" si="8"/>
        <v>0</v>
      </c>
      <c r="W168" s="111">
        <f t="shared" si="9"/>
        <v>0</v>
      </c>
    </row>
    <row r="169" spans="1:23" x14ac:dyDescent="0.25">
      <c r="A169" s="12"/>
      <c r="B169" s="11"/>
      <c r="C169" s="8"/>
      <c r="D169" s="18"/>
      <c r="E169" s="8"/>
      <c r="F169" s="8"/>
      <c r="G169" s="12"/>
      <c r="H169" s="16"/>
      <c r="I169" s="12"/>
      <c r="J169" s="11"/>
      <c r="K169" s="16"/>
      <c r="L169" s="12"/>
      <c r="M169" s="11"/>
      <c r="N169" s="16"/>
      <c r="O169" s="12"/>
      <c r="P169" s="11"/>
      <c r="Q169" s="16"/>
      <c r="R169" s="12"/>
      <c r="S169" s="11"/>
      <c r="T169" s="16"/>
      <c r="V169" s="111">
        <f t="shared" ref="V169:V194" si="10">J169-P169</f>
        <v>0</v>
      </c>
      <c r="W169" s="111">
        <f t="shared" ref="W169:W194" si="11">$M169-$S169</f>
        <v>0</v>
      </c>
    </row>
    <row r="170" spans="1:23" x14ac:dyDescent="0.25">
      <c r="A170" s="12"/>
      <c r="B170" s="11"/>
      <c r="C170" s="8"/>
      <c r="D170" s="18"/>
      <c r="E170" s="8"/>
      <c r="F170" s="8"/>
      <c r="G170" s="12"/>
      <c r="H170" s="16"/>
      <c r="I170" s="12"/>
      <c r="J170" s="11"/>
      <c r="K170" s="16"/>
      <c r="L170" s="12"/>
      <c r="M170" s="11"/>
      <c r="N170" s="16"/>
      <c r="O170" s="12"/>
      <c r="P170" s="11"/>
      <c r="Q170" s="16"/>
      <c r="R170" s="12"/>
      <c r="S170" s="11"/>
      <c r="T170" s="16"/>
      <c r="V170" s="111">
        <f t="shared" si="10"/>
        <v>0</v>
      </c>
      <c r="W170" s="111">
        <f t="shared" si="11"/>
        <v>0</v>
      </c>
    </row>
    <row r="171" spans="1:23" x14ac:dyDescent="0.25">
      <c r="A171" s="12"/>
      <c r="B171" s="11"/>
      <c r="C171" s="8"/>
      <c r="D171" s="18"/>
      <c r="E171" s="8"/>
      <c r="F171" s="8"/>
      <c r="G171" s="12"/>
      <c r="H171" s="16"/>
      <c r="I171" s="12"/>
      <c r="J171" s="11"/>
      <c r="K171" s="16"/>
      <c r="L171" s="12"/>
      <c r="M171" s="11"/>
      <c r="N171" s="16"/>
      <c r="O171" s="12"/>
      <c r="P171" s="11"/>
      <c r="Q171" s="16"/>
      <c r="R171" s="12"/>
      <c r="S171" s="11"/>
      <c r="T171" s="16"/>
      <c r="V171" s="111">
        <f t="shared" si="10"/>
        <v>0</v>
      </c>
      <c r="W171" s="111">
        <f t="shared" si="11"/>
        <v>0</v>
      </c>
    </row>
    <row r="172" spans="1:23" x14ac:dyDescent="0.25">
      <c r="A172" s="12"/>
      <c r="B172" s="11"/>
      <c r="C172" s="8"/>
      <c r="D172" s="18"/>
      <c r="E172" s="8"/>
      <c r="F172" s="8"/>
      <c r="G172" s="12"/>
      <c r="H172" s="16"/>
      <c r="I172" s="12"/>
      <c r="J172" s="11"/>
      <c r="K172" s="16"/>
      <c r="L172" s="12"/>
      <c r="M172" s="11"/>
      <c r="N172" s="16"/>
      <c r="O172" s="12"/>
      <c r="P172" s="11"/>
      <c r="Q172" s="16"/>
      <c r="R172" s="12"/>
      <c r="S172" s="11"/>
      <c r="T172" s="16"/>
      <c r="V172" s="111">
        <f t="shared" si="10"/>
        <v>0</v>
      </c>
      <c r="W172" s="111">
        <f t="shared" si="11"/>
        <v>0</v>
      </c>
    </row>
    <row r="173" spans="1:23" x14ac:dyDescent="0.25">
      <c r="A173" s="12"/>
      <c r="B173" s="11"/>
      <c r="C173" s="8"/>
      <c r="D173" s="18"/>
      <c r="E173" s="8"/>
      <c r="F173" s="8"/>
      <c r="G173" s="12"/>
      <c r="H173" s="16"/>
      <c r="I173" s="12"/>
      <c r="J173" s="11"/>
      <c r="K173" s="16"/>
      <c r="L173" s="12"/>
      <c r="M173" s="11"/>
      <c r="N173" s="16"/>
      <c r="O173" s="12"/>
      <c r="P173" s="11"/>
      <c r="Q173" s="16"/>
      <c r="R173" s="12"/>
      <c r="S173" s="11"/>
      <c r="T173" s="16"/>
      <c r="V173" s="111">
        <f t="shared" si="10"/>
        <v>0</v>
      </c>
      <c r="W173" s="111">
        <f t="shared" si="11"/>
        <v>0</v>
      </c>
    </row>
    <row r="174" spans="1:23" x14ac:dyDescent="0.25">
      <c r="A174" s="12"/>
      <c r="B174" s="11"/>
      <c r="C174" s="8"/>
      <c r="D174" s="18"/>
      <c r="E174" s="8"/>
      <c r="F174" s="8"/>
      <c r="G174" s="12"/>
      <c r="H174" s="16"/>
      <c r="I174" s="12"/>
      <c r="J174" s="11"/>
      <c r="K174" s="16"/>
      <c r="L174" s="12"/>
      <c r="M174" s="11"/>
      <c r="N174" s="16"/>
      <c r="O174" s="12"/>
      <c r="P174" s="11"/>
      <c r="Q174" s="16"/>
      <c r="R174" s="12"/>
      <c r="S174" s="11"/>
      <c r="T174" s="16"/>
      <c r="V174" s="111">
        <f t="shared" si="10"/>
        <v>0</v>
      </c>
      <c r="W174" s="111">
        <f t="shared" si="11"/>
        <v>0</v>
      </c>
    </row>
    <row r="175" spans="1:23" x14ac:dyDescent="0.25">
      <c r="A175" s="12"/>
      <c r="B175" s="11"/>
      <c r="C175" s="8"/>
      <c r="D175" s="18"/>
      <c r="E175" s="8"/>
      <c r="F175" s="8"/>
      <c r="G175" s="12"/>
      <c r="H175" s="16"/>
      <c r="I175" s="12"/>
      <c r="J175" s="11"/>
      <c r="K175" s="16"/>
      <c r="L175" s="12"/>
      <c r="M175" s="11"/>
      <c r="N175" s="16"/>
      <c r="O175" s="12"/>
      <c r="P175" s="11"/>
      <c r="Q175" s="16"/>
      <c r="R175" s="12"/>
      <c r="S175" s="11"/>
      <c r="T175" s="16"/>
      <c r="V175" s="111">
        <f t="shared" si="10"/>
        <v>0</v>
      </c>
      <c r="W175" s="111">
        <f t="shared" si="11"/>
        <v>0</v>
      </c>
    </row>
    <row r="176" spans="1:23" x14ac:dyDescent="0.25">
      <c r="A176" s="12"/>
      <c r="B176" s="11"/>
      <c r="C176" s="8"/>
      <c r="D176" s="18"/>
      <c r="E176" s="8"/>
      <c r="F176" s="8"/>
      <c r="G176" s="12"/>
      <c r="H176" s="16"/>
      <c r="I176" s="12"/>
      <c r="J176" s="11"/>
      <c r="K176" s="16"/>
      <c r="L176" s="12"/>
      <c r="M176" s="11"/>
      <c r="N176" s="16"/>
      <c r="O176" s="12"/>
      <c r="P176" s="11"/>
      <c r="Q176" s="16"/>
      <c r="R176" s="12"/>
      <c r="S176" s="11"/>
      <c r="T176" s="16"/>
      <c r="V176" s="111">
        <f t="shared" si="10"/>
        <v>0</v>
      </c>
      <c r="W176" s="111">
        <f t="shared" si="11"/>
        <v>0</v>
      </c>
    </row>
    <row r="177" spans="1:23" x14ac:dyDescent="0.25">
      <c r="A177" s="12"/>
      <c r="B177" s="11"/>
      <c r="C177" s="8"/>
      <c r="D177" s="18"/>
      <c r="E177" s="8"/>
      <c r="F177" s="8"/>
      <c r="G177" s="12"/>
      <c r="H177" s="16"/>
      <c r="I177" s="12"/>
      <c r="J177" s="11"/>
      <c r="K177" s="16"/>
      <c r="L177" s="12"/>
      <c r="M177" s="11"/>
      <c r="N177" s="16"/>
      <c r="O177" s="12"/>
      <c r="P177" s="11"/>
      <c r="Q177" s="16"/>
      <c r="R177" s="12"/>
      <c r="S177" s="11"/>
      <c r="T177" s="16"/>
      <c r="V177" s="111">
        <f t="shared" si="10"/>
        <v>0</v>
      </c>
      <c r="W177" s="111">
        <f t="shared" si="11"/>
        <v>0</v>
      </c>
    </row>
    <row r="178" spans="1:23" x14ac:dyDescent="0.25">
      <c r="A178" s="12"/>
      <c r="B178" s="11"/>
      <c r="C178" s="8"/>
      <c r="D178" s="18"/>
      <c r="E178" s="8"/>
      <c r="F178" s="8"/>
      <c r="G178" s="12"/>
      <c r="H178" s="16"/>
      <c r="I178" s="12"/>
      <c r="J178" s="11"/>
      <c r="K178" s="16"/>
      <c r="L178" s="12"/>
      <c r="M178" s="11"/>
      <c r="N178" s="16"/>
      <c r="O178" s="12"/>
      <c r="P178" s="11"/>
      <c r="Q178" s="16"/>
      <c r="R178" s="12"/>
      <c r="S178" s="11"/>
      <c r="T178" s="16"/>
      <c r="V178" s="111">
        <f t="shared" si="10"/>
        <v>0</v>
      </c>
      <c r="W178" s="111">
        <f t="shared" si="11"/>
        <v>0</v>
      </c>
    </row>
    <row r="179" spans="1:23" x14ac:dyDescent="0.25">
      <c r="A179" s="12"/>
      <c r="B179" s="11"/>
      <c r="C179" s="8"/>
      <c r="D179" s="18"/>
      <c r="E179" s="8"/>
      <c r="F179" s="8"/>
      <c r="G179" s="12"/>
      <c r="H179" s="16"/>
      <c r="I179" s="12"/>
      <c r="J179" s="11"/>
      <c r="K179" s="16"/>
      <c r="L179" s="12"/>
      <c r="M179" s="11"/>
      <c r="N179" s="16"/>
      <c r="O179" s="12"/>
      <c r="P179" s="11"/>
      <c r="Q179" s="16"/>
      <c r="R179" s="12"/>
      <c r="S179" s="11"/>
      <c r="T179" s="16"/>
      <c r="V179" s="111">
        <f t="shared" si="10"/>
        <v>0</v>
      </c>
      <c r="W179" s="111">
        <f t="shared" si="11"/>
        <v>0</v>
      </c>
    </row>
    <row r="180" spans="1:23" x14ac:dyDescent="0.25">
      <c r="A180" s="12"/>
      <c r="B180" s="11"/>
      <c r="C180" s="8"/>
      <c r="D180" s="18"/>
      <c r="E180" s="8"/>
      <c r="F180" s="8"/>
      <c r="G180" s="12"/>
      <c r="H180" s="16"/>
      <c r="I180" s="12"/>
      <c r="J180" s="11"/>
      <c r="K180" s="16"/>
      <c r="L180" s="12"/>
      <c r="M180" s="11"/>
      <c r="N180" s="16"/>
      <c r="O180" s="12"/>
      <c r="P180" s="11"/>
      <c r="Q180" s="16"/>
      <c r="R180" s="12"/>
      <c r="S180" s="11"/>
      <c r="T180" s="16"/>
      <c r="V180" s="111">
        <f t="shared" si="10"/>
        <v>0</v>
      </c>
      <c r="W180" s="111">
        <f t="shared" si="11"/>
        <v>0</v>
      </c>
    </row>
    <row r="181" spans="1:23" x14ac:dyDescent="0.25">
      <c r="A181" s="12"/>
      <c r="B181" s="11"/>
      <c r="C181" s="8"/>
      <c r="D181" s="18"/>
      <c r="E181" s="8"/>
      <c r="F181" s="8"/>
      <c r="G181" s="12"/>
      <c r="H181" s="16"/>
      <c r="I181" s="12"/>
      <c r="J181" s="11"/>
      <c r="K181" s="16"/>
      <c r="L181" s="12"/>
      <c r="M181" s="11"/>
      <c r="N181" s="16"/>
      <c r="O181" s="12"/>
      <c r="P181" s="11"/>
      <c r="Q181" s="16"/>
      <c r="R181" s="12"/>
      <c r="S181" s="11"/>
      <c r="T181" s="16"/>
      <c r="V181" s="111">
        <f t="shared" si="10"/>
        <v>0</v>
      </c>
      <c r="W181" s="111">
        <f t="shared" si="11"/>
        <v>0</v>
      </c>
    </row>
    <row r="182" spans="1:23" x14ac:dyDescent="0.25">
      <c r="A182" s="12"/>
      <c r="B182" s="11"/>
      <c r="C182" s="8"/>
      <c r="D182" s="18"/>
      <c r="E182" s="8"/>
      <c r="F182" s="8"/>
      <c r="G182" s="12"/>
      <c r="H182" s="16"/>
      <c r="I182" s="12"/>
      <c r="J182" s="11"/>
      <c r="K182" s="16"/>
      <c r="L182" s="12"/>
      <c r="M182" s="11"/>
      <c r="N182" s="16"/>
      <c r="O182" s="12"/>
      <c r="P182" s="11"/>
      <c r="Q182" s="16"/>
      <c r="R182" s="12"/>
      <c r="S182" s="11"/>
      <c r="T182" s="16"/>
      <c r="V182" s="111">
        <f t="shared" si="10"/>
        <v>0</v>
      </c>
      <c r="W182" s="111">
        <f t="shared" si="11"/>
        <v>0</v>
      </c>
    </row>
    <row r="183" spans="1:23" x14ac:dyDescent="0.25">
      <c r="A183" s="12"/>
      <c r="B183" s="11"/>
      <c r="C183" s="8"/>
      <c r="D183" s="18"/>
      <c r="E183" s="8"/>
      <c r="F183" s="8"/>
      <c r="G183" s="12"/>
      <c r="H183" s="16"/>
      <c r="I183" s="12"/>
      <c r="J183" s="11"/>
      <c r="K183" s="16"/>
      <c r="L183" s="12"/>
      <c r="M183" s="11"/>
      <c r="N183" s="16"/>
      <c r="O183" s="12"/>
      <c r="P183" s="11"/>
      <c r="Q183" s="16"/>
      <c r="R183" s="12"/>
      <c r="S183" s="11"/>
      <c r="T183" s="16"/>
      <c r="V183" s="111">
        <f t="shared" si="10"/>
        <v>0</v>
      </c>
      <c r="W183" s="111">
        <f t="shared" si="11"/>
        <v>0</v>
      </c>
    </row>
    <row r="184" spans="1:23" x14ac:dyDescent="0.25">
      <c r="A184" s="12"/>
      <c r="B184" s="11"/>
      <c r="C184" s="8"/>
      <c r="D184" s="18"/>
      <c r="E184" s="8"/>
      <c r="F184" s="8"/>
      <c r="G184" s="12"/>
      <c r="H184" s="16"/>
      <c r="I184" s="12"/>
      <c r="J184" s="11"/>
      <c r="K184" s="16"/>
      <c r="L184" s="12"/>
      <c r="M184" s="11"/>
      <c r="N184" s="16"/>
      <c r="O184" s="12"/>
      <c r="P184" s="11"/>
      <c r="Q184" s="16"/>
      <c r="R184" s="12"/>
      <c r="S184" s="11"/>
      <c r="T184" s="16"/>
      <c r="V184" s="111">
        <f t="shared" si="10"/>
        <v>0</v>
      </c>
      <c r="W184" s="111">
        <f t="shared" si="11"/>
        <v>0</v>
      </c>
    </row>
    <row r="185" spans="1:23" x14ac:dyDescent="0.25">
      <c r="A185" s="12"/>
      <c r="B185" s="11"/>
      <c r="C185" s="8"/>
      <c r="D185" s="18"/>
      <c r="E185" s="8"/>
      <c r="F185" s="8"/>
      <c r="G185" s="12"/>
      <c r="H185" s="16"/>
      <c r="I185" s="12"/>
      <c r="J185" s="11"/>
      <c r="K185" s="16"/>
      <c r="L185" s="12"/>
      <c r="M185" s="11"/>
      <c r="N185" s="16"/>
      <c r="O185" s="12"/>
      <c r="P185" s="11"/>
      <c r="Q185" s="16"/>
      <c r="R185" s="12"/>
      <c r="S185" s="11"/>
      <c r="T185" s="16"/>
      <c r="V185" s="111">
        <f t="shared" si="10"/>
        <v>0</v>
      </c>
      <c r="W185" s="111">
        <f t="shared" si="11"/>
        <v>0</v>
      </c>
    </row>
    <row r="186" spans="1:23" x14ac:dyDescent="0.25">
      <c r="A186" s="12"/>
      <c r="B186" s="11"/>
      <c r="C186" s="8"/>
      <c r="D186" s="18"/>
      <c r="E186" s="8"/>
      <c r="F186" s="8"/>
      <c r="G186" s="12"/>
      <c r="H186" s="16"/>
      <c r="I186" s="12"/>
      <c r="J186" s="11"/>
      <c r="K186" s="16"/>
      <c r="L186" s="12"/>
      <c r="M186" s="11"/>
      <c r="N186" s="16"/>
      <c r="O186" s="12"/>
      <c r="P186" s="11"/>
      <c r="Q186" s="16"/>
      <c r="R186" s="12"/>
      <c r="S186" s="11"/>
      <c r="T186" s="16"/>
      <c r="V186" s="111">
        <f t="shared" si="10"/>
        <v>0</v>
      </c>
      <c r="W186" s="111">
        <f t="shared" si="11"/>
        <v>0</v>
      </c>
    </row>
    <row r="187" spans="1:23" x14ac:dyDescent="0.25">
      <c r="A187" s="12"/>
      <c r="B187" s="11"/>
      <c r="C187" s="8"/>
      <c r="D187" s="18"/>
      <c r="E187" s="8"/>
      <c r="F187" s="8"/>
      <c r="G187" s="12"/>
      <c r="H187" s="16"/>
      <c r="I187" s="12"/>
      <c r="J187" s="11"/>
      <c r="K187" s="16"/>
      <c r="L187" s="12"/>
      <c r="M187" s="11"/>
      <c r="N187" s="16"/>
      <c r="O187" s="12"/>
      <c r="P187" s="11"/>
      <c r="Q187" s="16"/>
      <c r="R187" s="12"/>
      <c r="S187" s="11"/>
      <c r="T187" s="16"/>
      <c r="V187" s="111">
        <f t="shared" si="10"/>
        <v>0</v>
      </c>
      <c r="W187" s="111">
        <f t="shared" si="11"/>
        <v>0</v>
      </c>
    </row>
    <row r="188" spans="1:23" x14ac:dyDescent="0.25">
      <c r="A188" s="12"/>
      <c r="B188" s="11"/>
      <c r="C188" s="8"/>
      <c r="D188" s="18"/>
      <c r="E188" s="8"/>
      <c r="F188" s="8"/>
      <c r="G188" s="12"/>
      <c r="H188" s="16"/>
      <c r="I188" s="12"/>
      <c r="J188" s="11"/>
      <c r="K188" s="16"/>
      <c r="L188" s="12"/>
      <c r="M188" s="11"/>
      <c r="N188" s="16"/>
      <c r="O188" s="12"/>
      <c r="P188" s="11"/>
      <c r="Q188" s="16"/>
      <c r="R188" s="12"/>
      <c r="S188" s="11"/>
      <c r="T188" s="16"/>
      <c r="V188" s="111">
        <f t="shared" si="10"/>
        <v>0</v>
      </c>
      <c r="W188" s="111">
        <f t="shared" si="11"/>
        <v>0</v>
      </c>
    </row>
    <row r="189" spans="1:23" x14ac:dyDescent="0.25">
      <c r="A189" s="12"/>
      <c r="B189" s="11"/>
      <c r="C189" s="8"/>
      <c r="D189" s="18"/>
      <c r="E189" s="8"/>
      <c r="F189" s="8"/>
      <c r="G189" s="12"/>
      <c r="H189" s="16"/>
      <c r="I189" s="12"/>
      <c r="J189" s="11"/>
      <c r="K189" s="16"/>
      <c r="L189" s="12"/>
      <c r="M189" s="11"/>
      <c r="N189" s="16"/>
      <c r="O189" s="12"/>
      <c r="P189" s="11"/>
      <c r="Q189" s="16"/>
      <c r="R189" s="12"/>
      <c r="S189" s="11"/>
      <c r="T189" s="16"/>
      <c r="V189" s="111">
        <f t="shared" si="10"/>
        <v>0</v>
      </c>
      <c r="W189" s="111">
        <f t="shared" si="11"/>
        <v>0</v>
      </c>
    </row>
    <row r="190" spans="1:23" x14ac:dyDescent="0.25">
      <c r="A190" s="12"/>
      <c r="B190" s="11"/>
      <c r="C190" s="8"/>
      <c r="D190" s="18"/>
      <c r="E190" s="8"/>
      <c r="F190" s="8"/>
      <c r="G190" s="12"/>
      <c r="H190" s="16"/>
      <c r="I190" s="12"/>
      <c r="J190" s="11"/>
      <c r="K190" s="16"/>
      <c r="L190" s="12"/>
      <c r="M190" s="11"/>
      <c r="N190" s="16"/>
      <c r="O190" s="12"/>
      <c r="P190" s="11"/>
      <c r="Q190" s="16"/>
      <c r="R190" s="12"/>
      <c r="S190" s="11"/>
      <c r="T190" s="16"/>
      <c r="V190" s="111">
        <f t="shared" si="10"/>
        <v>0</v>
      </c>
      <c r="W190" s="111">
        <f t="shared" si="11"/>
        <v>0</v>
      </c>
    </row>
    <row r="191" spans="1:23" x14ac:dyDescent="0.25">
      <c r="A191" s="12"/>
      <c r="B191" s="11"/>
      <c r="C191" s="8"/>
      <c r="D191" s="18"/>
      <c r="E191" s="8"/>
      <c r="F191" s="8"/>
      <c r="G191" s="12"/>
      <c r="H191" s="16"/>
      <c r="I191" s="12"/>
      <c r="J191" s="11"/>
      <c r="K191" s="16"/>
      <c r="L191" s="12"/>
      <c r="M191" s="11"/>
      <c r="N191" s="16"/>
      <c r="O191" s="12"/>
      <c r="P191" s="11"/>
      <c r="Q191" s="16"/>
      <c r="R191" s="12"/>
      <c r="S191" s="11"/>
      <c r="T191" s="16"/>
      <c r="V191" s="111">
        <f t="shared" si="10"/>
        <v>0</v>
      </c>
      <c r="W191" s="111">
        <f t="shared" si="11"/>
        <v>0</v>
      </c>
    </row>
    <row r="192" spans="1:23" x14ac:dyDescent="0.25">
      <c r="A192" s="12"/>
      <c r="B192" s="11"/>
      <c r="C192" s="8"/>
      <c r="D192" s="18"/>
      <c r="E192" s="8"/>
      <c r="F192" s="8"/>
      <c r="G192" s="12"/>
      <c r="H192" s="16"/>
      <c r="I192" s="12"/>
      <c r="J192" s="11"/>
      <c r="K192" s="16"/>
      <c r="L192" s="12"/>
      <c r="M192" s="11"/>
      <c r="N192" s="16"/>
      <c r="O192" s="12"/>
      <c r="P192" s="11"/>
      <c r="Q192" s="16"/>
      <c r="R192" s="12"/>
      <c r="S192" s="11"/>
      <c r="T192" s="16"/>
      <c r="V192" s="111">
        <f t="shared" si="10"/>
        <v>0</v>
      </c>
      <c r="W192" s="111">
        <f t="shared" si="11"/>
        <v>0</v>
      </c>
    </row>
    <row r="193" spans="1:23" x14ac:dyDescent="0.25">
      <c r="A193" s="12"/>
      <c r="B193" s="11"/>
      <c r="C193" s="8"/>
      <c r="D193" s="18"/>
      <c r="E193" s="8"/>
      <c r="F193" s="8"/>
      <c r="G193" s="12"/>
      <c r="H193" s="16"/>
      <c r="I193" s="12"/>
      <c r="J193" s="11"/>
      <c r="K193" s="16"/>
      <c r="L193" s="12"/>
      <c r="M193" s="11"/>
      <c r="N193" s="16"/>
      <c r="O193" s="12"/>
      <c r="P193" s="11"/>
      <c r="Q193" s="16"/>
      <c r="R193" s="12"/>
      <c r="S193" s="11"/>
      <c r="T193" s="16"/>
      <c r="V193" s="111">
        <f t="shared" si="10"/>
        <v>0</v>
      </c>
      <c r="W193" s="111">
        <f t="shared" si="11"/>
        <v>0</v>
      </c>
    </row>
    <row r="194" spans="1:23" ht="15" thickBot="1" x14ac:dyDescent="0.3">
      <c r="A194" s="29"/>
      <c r="B194" s="26"/>
      <c r="C194" s="36"/>
      <c r="D194" s="31"/>
      <c r="E194" s="36"/>
      <c r="F194" s="36"/>
      <c r="G194" s="29"/>
      <c r="H194" s="30"/>
      <c r="I194" s="29"/>
      <c r="J194" s="26"/>
      <c r="K194" s="30"/>
      <c r="L194" s="29"/>
      <c r="M194" s="26"/>
      <c r="N194" s="30"/>
      <c r="O194" s="29"/>
      <c r="P194" s="26"/>
      <c r="Q194" s="30"/>
      <c r="R194" s="29"/>
      <c r="S194" s="26"/>
      <c r="T194" s="30"/>
      <c r="V194" s="111">
        <f t="shared" si="10"/>
        <v>0</v>
      </c>
      <c r="W194" s="111">
        <f t="shared" si="11"/>
        <v>0</v>
      </c>
    </row>
    <row r="195" spans="1:23" ht="39.950000000000003" customHeight="1" thickBot="1" x14ac:dyDescent="0.3">
      <c r="A195" s="152"/>
      <c r="B195" s="153"/>
      <c r="C195" s="154"/>
      <c r="D195" s="154"/>
      <c r="E195" s="154"/>
      <c r="F195" s="154"/>
      <c r="G195" s="153"/>
      <c r="H195" s="153"/>
      <c r="I195" s="153"/>
      <c r="J195" s="153"/>
      <c r="K195" s="153"/>
      <c r="L195" s="153"/>
      <c r="M195" s="153"/>
      <c r="N195" s="153"/>
      <c r="O195" s="153"/>
      <c r="P195" s="153"/>
      <c r="Q195" s="153"/>
      <c r="R195" s="153"/>
      <c r="S195" s="153"/>
      <c r="T195" s="155"/>
    </row>
  </sheetData>
  <sheetProtection algorithmName="SHA-512" hashValue="6gq9dinBXvdnJFdPDXvgsAWdQTTUCuzAUh4+RBhQ0CmJcWRYeaCYVgzrEL++p0ZxY9x4g6A2PjL6kEuaQuIkwg==" saltValue="s4Zzciyw9QILaHUeYhHaKQ==" spinCount="100000" sheet="1" objects="1" scenarios="1" formatColumns="0" insertRows="0" deleteRows="0" sort="0" autoFilter="0"/>
  <autoFilter ref="A8:W8"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1"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487"/>
  <sheetViews>
    <sheetView zoomScaleNormal="100" workbookViewId="0">
      <pane xSplit="3" ySplit="7" topLeftCell="D8" activePane="bottomRight" state="frozen"/>
      <selection activeCell="H7" sqref="H7:H8"/>
      <selection pane="topRight" activeCell="H7" sqref="H7:H8"/>
      <selection pane="bottomLeft" activeCell="H7" sqref="H7:H8"/>
      <selection pane="bottomRight" activeCell="A8" sqref="A8"/>
    </sheetView>
  </sheetViews>
  <sheetFormatPr defaultColWidth="9.140625" defaultRowHeight="14.25" x14ac:dyDescent="0.25"/>
  <cols>
    <col min="1" max="2" width="25.5703125" style="111" customWidth="1"/>
    <col min="3" max="3" width="39.28515625" style="4" customWidth="1"/>
    <col min="4" max="4" width="15.5703125" style="112" customWidth="1"/>
    <col min="5" max="5" width="50.5703125" style="4" customWidth="1"/>
    <col min="6" max="6" width="15.5703125" style="4" customWidth="1"/>
    <col min="7" max="9" width="12.5703125" style="4" customWidth="1"/>
    <col min="10" max="10" width="15.5703125" style="53" customWidth="1"/>
    <col min="11" max="11" width="50.5703125" style="4" customWidth="1"/>
    <col min="12" max="13" width="15.5703125" style="111" customWidth="1"/>
    <col min="14" max="16384" width="9.140625" style="4"/>
  </cols>
  <sheetData>
    <row r="1" spans="1:14" ht="20.100000000000001" customHeight="1" x14ac:dyDescent="0.25">
      <c r="A1" s="2" t="str">
        <f>'1. Facility Information'!$B$1</f>
        <v>AQ520 Form - Version 2.0</v>
      </c>
    </row>
    <row r="2" spans="1:14" ht="20.100000000000001" customHeight="1" x14ac:dyDescent="0.25">
      <c r="A2" s="113" t="str">
        <f>IF(ISBLANK('1. Facility Information'!$B$6),"",'1. Facility Information'!$B$6)</f>
        <v>JB Wood Recyclers, LLC</v>
      </c>
      <c r="J2" s="32"/>
    </row>
    <row r="3" spans="1:14" ht="20.100000000000001" customHeight="1" x14ac:dyDescent="0.25">
      <c r="A3" s="84" t="str">
        <f>"Source No. "&amp;IF(ISBLANK('1. Facility Information'!$B$10),"",'1. Facility Information'!$B$10)</f>
        <v>Source No. 27-0042-SI-01</v>
      </c>
      <c r="J3" s="32"/>
    </row>
    <row r="4" spans="1:14" ht="20.100000000000001" customHeight="1" x14ac:dyDescent="0.25">
      <c r="A4" s="84" t="str">
        <f>_xlfn.CONCAT("Submitted on ",IF(ISBLANK('1. Facility Information'!$B$14),"",TEXT('1. Facility Information'!$B$14,"mm/dd/yyyy")))</f>
        <v>Submitted on 11/25/2025</v>
      </c>
      <c r="D4" s="111"/>
      <c r="E4" s="111"/>
      <c r="F4" s="111"/>
      <c r="G4" s="88"/>
      <c r="H4" s="88"/>
      <c r="I4" s="88"/>
      <c r="J4" s="4"/>
      <c r="K4" s="111"/>
      <c r="N4" s="111"/>
    </row>
    <row r="5" spans="1:14" ht="15" customHeight="1" thickBot="1" x14ac:dyDescent="0.3">
      <c r="J5" s="32"/>
    </row>
    <row r="6" spans="1:14" s="158" customFormat="1" ht="39.950000000000003" customHeight="1" thickBot="1" x14ac:dyDescent="0.3">
      <c r="A6" s="115" t="s">
        <v>12</v>
      </c>
      <c r="B6" s="119"/>
      <c r="C6" s="161" t="s">
        <v>155</v>
      </c>
      <c r="D6" s="115" t="s">
        <v>28</v>
      </c>
      <c r="E6" s="119"/>
      <c r="F6" s="120"/>
      <c r="G6" s="115" t="s">
        <v>165</v>
      </c>
      <c r="H6" s="119"/>
      <c r="I6" s="119"/>
      <c r="J6" s="119"/>
      <c r="K6" s="120"/>
      <c r="L6" s="116" t="s">
        <v>30</v>
      </c>
      <c r="M6" s="117"/>
    </row>
    <row r="7" spans="1:14" s="158" customFormat="1" ht="60" customHeight="1" thickBot="1" x14ac:dyDescent="0.3">
      <c r="A7" s="121" t="s">
        <v>15</v>
      </c>
      <c r="B7" s="122" t="s">
        <v>16</v>
      </c>
      <c r="C7" s="162" t="s">
        <v>159</v>
      </c>
      <c r="D7" s="123" t="s">
        <v>36</v>
      </c>
      <c r="E7" s="163" t="s">
        <v>37</v>
      </c>
      <c r="F7" s="24" t="s">
        <v>166</v>
      </c>
      <c r="G7" s="23" t="s">
        <v>38</v>
      </c>
      <c r="H7" s="46" t="s">
        <v>167</v>
      </c>
      <c r="I7" s="49" t="s">
        <v>168</v>
      </c>
      <c r="J7" s="24" t="s">
        <v>39</v>
      </c>
      <c r="K7" s="127" t="s">
        <v>33</v>
      </c>
      <c r="L7" s="164" t="s">
        <v>34</v>
      </c>
      <c r="M7" s="165" t="s">
        <v>35</v>
      </c>
    </row>
    <row r="8" spans="1:14" ht="15" customHeight="1" x14ac:dyDescent="0.25">
      <c r="A8" s="90" t="s">
        <v>1334</v>
      </c>
      <c r="B8" s="106"/>
      <c r="C8" s="103"/>
      <c r="D8" s="100"/>
      <c r="E8" s="104" t="str">
        <f>IFERROR(IF(D8="No CAS","",INDEX('DEQ Pollutant List'!$B$7:$B$611,MATCH('5. Pollutant Emissions - MB'!D8,'DEQ Pollutant List'!$A$7:$A$611,0))),"")</f>
        <v/>
      </c>
      <c r="F8" s="98"/>
      <c r="G8" s="107"/>
      <c r="H8" s="108"/>
      <c r="I8" s="108"/>
      <c r="J8" s="109"/>
      <c r="K8" s="105"/>
      <c r="L8" s="83" cm="1">
        <f t="array" ref="L8">IFERROR(IF(ISBLANK($B8),_xlfn.XLOOKUP($A8&amp;$C8,'4. TEUs &amp; Activities- MB'!$A$9:$A$194&amp;'4. TEUs &amp; Activities- MB'!$E$9:$E$194,'4. TEUs &amp; Activities- MB'!$V$9:$V$194),_xlfn.XLOOKUP($B8&amp;$C8,'4. TEUs &amp; Activities- MB'!$B$9:$B$194&amp;'4. TEUs &amp; Activities- MB'!$E$9:$E$194,'4. TEUs &amp; Activities- MB'!$V$9:$V$194))*$F8*IF(ISBLANK($G8),1,$G8)*IF(ISBLANK($H8),1,(1-$H8))*IF(ISBLANK($I8),1,(1-$I8))*IF(ISBLANK($J8),1,(1-$J8)),"REVIEW")</f>
        <v>0</v>
      </c>
      <c r="M8" s="16" cm="1">
        <f t="array" ref="M8">IFERROR(IF(ISBLANK($B8),_xlfn.XLOOKUP($A8&amp;$C8,'4. TEUs &amp; Activities- MB'!$A$9:$A$194&amp;'4. TEUs &amp; Activities- MB'!$E$9:$E$194,'4. TEUs &amp; Activities- MB'!$W$9:$W$194),_xlfn.XLOOKUP($B8&amp;$C8,'4. TEUs &amp; Activities- MB'!$B$9:$B$194&amp;'4. TEUs &amp; Activities- MB'!$E$9:$E$194,'4. TEUs &amp; Activities- MB'!$W$9:$W$194))*$F8*IF(ISBLANK($G8),1,$G8)*IF(ISBLANK($H8),1,(1-$H8))*IF(ISBLANK($I8),1,(1-$I8))*IF(ISBLANK($J8),1,(1-$J8)),"REVIEW")</f>
        <v>0</v>
      </c>
    </row>
    <row r="9" spans="1:14" x14ac:dyDescent="0.25">
      <c r="A9" s="12"/>
      <c r="B9" s="14"/>
      <c r="C9" s="19"/>
      <c r="D9" s="13"/>
      <c r="E9" s="8" t="str">
        <f>IFERROR(IF(D9="No CAS","",INDEX('DEQ Pollutant List'!$B$7:$B$611,MATCH('5. Pollutant Emissions - MB'!D9,'DEQ Pollutant List'!$A$7:$A$611,0))),"")</f>
        <v/>
      </c>
      <c r="F9" s="35"/>
      <c r="G9" s="37"/>
      <c r="H9" s="47"/>
      <c r="I9" s="47"/>
      <c r="J9" s="39"/>
      <c r="K9" s="18"/>
      <c r="L9" s="12" cm="1">
        <f t="array" ref="L9">IFERROR(IF(ISBLANK($B9),_xlfn.XLOOKUP($A9&amp;$C9,'4. TEUs &amp; Activities- MB'!$A$9:$A$194&amp;'4. TEUs &amp; Activities- MB'!$E$9:$E$194,'4. TEUs &amp; Activities- MB'!$V$9:$V$194),_xlfn.XLOOKUP($B9&amp;$C9,'4. TEUs &amp; Activities- MB'!$B$9:$B$194&amp;'4. TEUs &amp; Activities- MB'!$E$9:$E$194,'4. TEUs &amp; Activities- MB'!$V$9:$V$194))*$F9*IF(ISBLANK($G9),1,$G9)*IF(ISBLANK($H9),1,(1-$H9))*IF(ISBLANK($I9),1,(1-$I9))*IF(ISBLANK($J9),1,(1-$J9)),"REVIEW")</f>
        <v>0</v>
      </c>
      <c r="M9" s="16" cm="1">
        <f t="array" ref="M9">IFERROR(IF(ISBLANK($B9),_xlfn.XLOOKUP($A9&amp;$C9,'4. TEUs &amp; Activities- MB'!$A$9:$A$194&amp;'4. TEUs &amp; Activities- MB'!$E$9:$E$194,'4. TEUs &amp; Activities- MB'!$W$9:$W$194),_xlfn.XLOOKUP($B9&amp;$C9,'4. TEUs &amp; Activities- MB'!$B$9:$B$194&amp;'4. TEUs &amp; Activities- MB'!$E$9:$E$194,'4. TEUs &amp; Activities- MB'!$W$9:$W$194))*$F9*IF(ISBLANK($G9),1,$G9)*IF(ISBLANK($H9),1,(1-$H9))*IF(ISBLANK($I9),1,(1-$I9))*IF(ISBLANK($J9),1,(1-$J9)),"REVIEW")</f>
        <v>0</v>
      </c>
    </row>
    <row r="10" spans="1:14" x14ac:dyDescent="0.25">
      <c r="A10" s="12"/>
      <c r="B10" s="14"/>
      <c r="C10" s="19"/>
      <c r="D10" s="13"/>
      <c r="E10" s="8" t="str">
        <f>IFERROR(IF(D10="No CAS","",INDEX('DEQ Pollutant List'!$B$7:$B$611,MATCH('5. Pollutant Emissions - MB'!D10,'DEQ Pollutant List'!$A$7:$A$611,0))),"")</f>
        <v/>
      </c>
      <c r="F10" s="35"/>
      <c r="G10" s="37"/>
      <c r="H10" s="110"/>
      <c r="I10" s="47"/>
      <c r="J10" s="39"/>
      <c r="K10" s="18"/>
      <c r="L10" s="12"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MB'!$V$9:$V$194))*$F10*IF(ISBLANK($G10),1,$G10)*IF(ISBLANK($H10),1,(1-$H10))*IF(ISBLANK($I10),1,(1-$I10))*IF(ISBLANK($J10),1,(1-$J10)),"REVIEW")</f>
        <v>0</v>
      </c>
      <c r="M10" s="16"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MB'!$W$9:$W$194))*$F10*IF(ISBLANK($G10),1,$G10)*IF(ISBLANK($H10),1,(1-$H10))*IF(ISBLANK($I10),1,(1-$I10))*IF(ISBLANK($J10),1,(1-$J10)),"REVIEW")</f>
        <v>0</v>
      </c>
    </row>
    <row r="11" spans="1:14" x14ac:dyDescent="0.25">
      <c r="A11" s="12"/>
      <c r="B11" s="14"/>
      <c r="C11" s="19"/>
      <c r="D11" s="13"/>
      <c r="E11" s="8" t="str">
        <f>IFERROR(IF(D11="No CAS","",INDEX('DEQ Pollutant List'!$B$7:$B$611,MATCH('5. Pollutant Emissions - MB'!D11,'DEQ Pollutant List'!$A$7:$A$611,0))),"")</f>
        <v/>
      </c>
      <c r="F11" s="35"/>
      <c r="G11" s="37"/>
      <c r="H11" s="47"/>
      <c r="I11" s="47"/>
      <c r="J11" s="39"/>
      <c r="K11" s="18"/>
      <c r="L11" s="12"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MB'!$V$9:$V$194))*$F11*IF(ISBLANK($G11),1,$G11)*IF(ISBLANK($H11),1,(1-$H11))*IF(ISBLANK($I11),1,(1-$I11))*IF(ISBLANK($J11),1,(1-$J11)),"REVIEW")</f>
        <v>0</v>
      </c>
      <c r="M11" s="16"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MB'!$W$9:$W$194))*$F11*IF(ISBLANK($G11),1,$G11)*IF(ISBLANK($H11),1,(1-$H11))*IF(ISBLANK($I11),1,(1-$I11))*IF(ISBLANK($J11),1,(1-$J11)),"REVIEW")</f>
        <v>0</v>
      </c>
    </row>
    <row r="12" spans="1:14" x14ac:dyDescent="0.25">
      <c r="A12" s="12"/>
      <c r="B12" s="14"/>
      <c r="C12" s="19"/>
      <c r="D12" s="13"/>
      <c r="E12" s="8" t="str">
        <f>IFERROR(IF(D12="No CAS","",INDEX('DEQ Pollutant List'!$B$7:$B$611,MATCH('5. Pollutant Emissions - MB'!D12,'DEQ Pollutant List'!$A$7:$A$611,0))),"")</f>
        <v/>
      </c>
      <c r="F12" s="35"/>
      <c r="G12" s="37"/>
      <c r="H12" s="47"/>
      <c r="I12" s="47"/>
      <c r="J12" s="39"/>
      <c r="K12" s="18"/>
      <c r="L12" s="12"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MB'!$V$9:$V$194))*$F12*IF(ISBLANK($G12),1,$G12)*IF(ISBLANK($H12),1,(1-$H12))*IF(ISBLANK($I12),1,(1-$I12))*IF(ISBLANK($J12),1,(1-$J12)),"REVIEW")</f>
        <v>0</v>
      </c>
      <c r="M12" s="16"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MB'!$W$9:$W$194))*$F12*IF(ISBLANK($G12),1,$G12)*IF(ISBLANK($H12),1,(1-$H12))*IF(ISBLANK($I12),1,(1-$I12))*IF(ISBLANK($J12),1,(1-$J12)),"REVIEW")</f>
        <v>0</v>
      </c>
    </row>
    <row r="13" spans="1:14" x14ac:dyDescent="0.25">
      <c r="A13" s="12"/>
      <c r="B13" s="14"/>
      <c r="C13" s="19"/>
      <c r="D13" s="13"/>
      <c r="E13" s="8" t="str">
        <f>IFERROR(IF(D13="No CAS","",INDEX('DEQ Pollutant List'!$B$7:$B$611,MATCH('5. Pollutant Emissions - MB'!D13,'DEQ Pollutant List'!$A$7:$A$611,0))),"")</f>
        <v/>
      </c>
      <c r="F13" s="35"/>
      <c r="G13" s="37"/>
      <c r="H13" s="47"/>
      <c r="I13" s="47"/>
      <c r="J13" s="39"/>
      <c r="K13" s="18"/>
      <c r="L13" s="12"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MB'!$V$9:$V$194))*$F13*IF(ISBLANK($G13),1,$G13)*IF(ISBLANK($H13),1,(1-$H13))*IF(ISBLANK($I13),1,(1-$I13))*IF(ISBLANK($J13),1,(1-$J13)),"REVIEW")</f>
        <v>0</v>
      </c>
      <c r="M13" s="16"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MB'!$W$9:$W$194))*$F13*IF(ISBLANK($G13),1,$G13)*IF(ISBLANK($H13),1,(1-$H13))*IF(ISBLANK($I13),1,(1-$I13))*IF(ISBLANK($J13),1,(1-$J13)),"REVIEW")</f>
        <v>0</v>
      </c>
    </row>
    <row r="14" spans="1:14" x14ac:dyDescent="0.25">
      <c r="A14" s="12"/>
      <c r="B14" s="14"/>
      <c r="C14" s="19"/>
      <c r="D14" s="13"/>
      <c r="E14" s="8" t="str">
        <f>IFERROR(IF(D14="No CAS","",INDEX('DEQ Pollutant List'!$B$7:$B$611,MATCH('5. Pollutant Emissions - MB'!D14,'DEQ Pollutant List'!$A$7:$A$611,0))),"")</f>
        <v/>
      </c>
      <c r="F14" s="35"/>
      <c r="G14" s="37"/>
      <c r="H14" s="47"/>
      <c r="I14" s="47"/>
      <c r="J14" s="39"/>
      <c r="K14" s="18"/>
      <c r="L14" s="12"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MB'!$V$9:$V$194))*$F14*IF(ISBLANK($G14),1,$G14)*IF(ISBLANK($H14),1,(1-$H14))*IF(ISBLANK($I14),1,(1-$I14))*IF(ISBLANK($J14),1,(1-$J14)),"REVIEW")</f>
        <v>0</v>
      </c>
      <c r="M14" s="16"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MB'!$W$9:$W$194))*$F14*IF(ISBLANK($G14),1,$G14)*IF(ISBLANK($H14),1,(1-$H14))*IF(ISBLANK($I14),1,(1-$I14))*IF(ISBLANK($J14),1,(1-$J14)),"REVIEW")</f>
        <v>0</v>
      </c>
    </row>
    <row r="15" spans="1:14" x14ac:dyDescent="0.25">
      <c r="A15" s="12"/>
      <c r="B15" s="14"/>
      <c r="C15" s="19"/>
      <c r="D15" s="13"/>
      <c r="E15" s="8" t="str">
        <f>IFERROR(IF(D15="No CAS","",INDEX('DEQ Pollutant List'!$B$7:$B$611,MATCH('5. Pollutant Emissions - MB'!D15,'DEQ Pollutant List'!$A$7:$A$611,0))),"")</f>
        <v/>
      </c>
      <c r="F15" s="35"/>
      <c r="G15" s="37"/>
      <c r="H15" s="47"/>
      <c r="I15" s="47"/>
      <c r="J15" s="39"/>
      <c r="K15" s="18"/>
      <c r="L15" s="12"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MB'!$V$9:$V$194))*$F15*IF(ISBLANK($G15),1,$G15)*IF(ISBLANK($H15),1,(1-$H15))*IF(ISBLANK($I15),1,(1-$I15))*IF(ISBLANK($J15),1,(1-$J15)),"REVIEW")</f>
        <v>0</v>
      </c>
      <c r="M15" s="16"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MB'!$W$9:$W$194))*$F15*IF(ISBLANK($G15),1,$G15)*IF(ISBLANK($H15),1,(1-$H15))*IF(ISBLANK($I15),1,(1-$I15))*IF(ISBLANK($J15),1,(1-$J15)),"REVIEW")</f>
        <v>0</v>
      </c>
    </row>
    <row r="16" spans="1:14" x14ac:dyDescent="0.25">
      <c r="A16" s="12"/>
      <c r="B16" s="14"/>
      <c r="C16" s="19"/>
      <c r="D16" s="13"/>
      <c r="E16" s="8" t="str">
        <f>IFERROR(IF(D16="No CAS","",INDEX('DEQ Pollutant List'!$B$7:$B$611,MATCH('5. Pollutant Emissions - MB'!D16,'DEQ Pollutant List'!$A$7:$A$611,0))),"")</f>
        <v/>
      </c>
      <c r="F16" s="35"/>
      <c r="G16" s="37"/>
      <c r="H16" s="47"/>
      <c r="I16" s="47"/>
      <c r="J16" s="39"/>
      <c r="K16" s="18"/>
      <c r="L16" s="12"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MB'!$V$9:$V$194))*$F16*IF(ISBLANK($G16),1,$G16)*IF(ISBLANK($H16),1,(1-$H16))*IF(ISBLANK($I16),1,(1-$I16))*IF(ISBLANK($J16),1,(1-$J16)),"REVIEW")</f>
        <v>0</v>
      </c>
      <c r="M16" s="16"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MB'!$W$9:$W$194))*$F16*IF(ISBLANK($G16),1,$G16)*IF(ISBLANK($H16),1,(1-$H16))*IF(ISBLANK($I16),1,(1-$I16))*IF(ISBLANK($J16),1,(1-$J16)),"REVIEW")</f>
        <v>0</v>
      </c>
    </row>
    <row r="17" spans="1:13" x14ac:dyDescent="0.25">
      <c r="A17" s="12"/>
      <c r="B17" s="14"/>
      <c r="C17" s="19"/>
      <c r="D17" s="13"/>
      <c r="E17" s="8" t="str">
        <f>IFERROR(IF(D17="No CAS","",INDEX('DEQ Pollutant List'!$B$7:$B$611,MATCH('5. Pollutant Emissions - MB'!D17,'DEQ Pollutant List'!$A$7:$A$611,0))),"")</f>
        <v/>
      </c>
      <c r="F17" s="35"/>
      <c r="G17" s="37"/>
      <c r="H17" s="47"/>
      <c r="I17" s="47"/>
      <c r="J17" s="39"/>
      <c r="K17" s="18"/>
      <c r="L17" s="12"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MB'!$V$9:$V$194))*$F17*IF(ISBLANK($G17),1,$G17)*IF(ISBLANK($H17),1,(1-$H17))*IF(ISBLANK($I17),1,(1-$I17))*IF(ISBLANK($J17),1,(1-$J17)),"REVIEW")</f>
        <v>0</v>
      </c>
      <c r="M17" s="16"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MB'!$W$9:$W$194))*$F17*IF(ISBLANK($G17),1,$G17)*IF(ISBLANK($H17),1,(1-$H17))*IF(ISBLANK($I17),1,(1-$I17))*IF(ISBLANK($J17),1,(1-$J17)),"REVIEW")</f>
        <v>0</v>
      </c>
    </row>
    <row r="18" spans="1:13" x14ac:dyDescent="0.25">
      <c r="A18" s="12"/>
      <c r="B18" s="14"/>
      <c r="C18" s="19"/>
      <c r="D18" s="13"/>
      <c r="E18" s="8" t="str">
        <f>IFERROR(IF(D18="No CAS","",INDEX('DEQ Pollutant List'!$B$7:$B$611,MATCH('5. Pollutant Emissions - MB'!D18,'DEQ Pollutant List'!$A$7:$A$611,0))),"")</f>
        <v/>
      </c>
      <c r="F18" s="35"/>
      <c r="G18" s="37"/>
      <c r="H18" s="47"/>
      <c r="I18" s="110"/>
      <c r="J18" s="39"/>
      <c r="K18" s="18"/>
      <c r="L18" s="12"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MB'!$V$9:$V$194))*$F18*IF(ISBLANK($G18),1,$G18)*IF(ISBLANK($H18),1,(1-$H18))*IF(ISBLANK($I18),1,(1-$I18))*IF(ISBLANK($J18),1,(1-$J18)),"REVIEW")</f>
        <v>0</v>
      </c>
      <c r="M18" s="16"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MB'!$W$9:$W$194))*$F18*IF(ISBLANK($G18),1,$G18)*IF(ISBLANK($H18),1,(1-$H18))*IF(ISBLANK($I18),1,(1-$I18))*IF(ISBLANK($J18),1,(1-$J18)),"REVIEW")</f>
        <v>0</v>
      </c>
    </row>
    <row r="19" spans="1:13" x14ac:dyDescent="0.25">
      <c r="A19" s="12"/>
      <c r="B19" s="14"/>
      <c r="C19" s="19"/>
      <c r="D19" s="13"/>
      <c r="E19" s="8" t="str">
        <f>IFERROR(IF(D19="No CAS","",INDEX('DEQ Pollutant List'!$B$7:$B$611,MATCH('5. Pollutant Emissions - MB'!D19,'DEQ Pollutant List'!$A$7:$A$611,0))),"")</f>
        <v/>
      </c>
      <c r="F19" s="35"/>
      <c r="G19" s="37"/>
      <c r="H19" s="47"/>
      <c r="I19" s="47"/>
      <c r="J19" s="39"/>
      <c r="K19" s="18"/>
      <c r="L19" s="12"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MB'!$V$9:$V$194))*$F19*IF(ISBLANK($G19),1,$G19)*IF(ISBLANK($H19),1,(1-$H19))*IF(ISBLANK($I19),1,(1-$I19))*IF(ISBLANK($J19),1,(1-$J19)),"REVIEW")</f>
        <v>0</v>
      </c>
      <c r="M19" s="16"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MB'!$W$9:$W$194))*$F19*IF(ISBLANK($G19),1,$G19)*IF(ISBLANK($H19),1,(1-$H19))*IF(ISBLANK($I19),1,(1-$I19))*IF(ISBLANK($J19),1,(1-$J19)),"REVIEW")</f>
        <v>0</v>
      </c>
    </row>
    <row r="20" spans="1:13" x14ac:dyDescent="0.25">
      <c r="A20" s="12"/>
      <c r="B20" s="14"/>
      <c r="C20" s="19"/>
      <c r="D20" s="13"/>
      <c r="E20" s="8" t="str">
        <f>IFERROR(IF(D20="No CAS","",INDEX('DEQ Pollutant List'!$B$7:$B$611,MATCH('5. Pollutant Emissions - MB'!D20,'DEQ Pollutant List'!$A$7:$A$611,0))),"")</f>
        <v/>
      </c>
      <c r="F20" s="35"/>
      <c r="G20" s="37"/>
      <c r="H20" s="47"/>
      <c r="I20" s="47"/>
      <c r="J20" s="39"/>
      <c r="K20" s="18"/>
      <c r="L20" s="12"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MB'!$V$9:$V$194))*$F20*IF(ISBLANK($G20),1,$G20)*IF(ISBLANK($H20),1,(1-$H20))*IF(ISBLANK($I20),1,(1-$I20))*IF(ISBLANK($J20),1,(1-$J20)),"REVIEW")</f>
        <v>0</v>
      </c>
      <c r="M20" s="16"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MB'!$W$9:$W$194))*$F20*IF(ISBLANK($G20),1,$G20)*IF(ISBLANK($H20),1,(1-$H20))*IF(ISBLANK($I20),1,(1-$I20))*IF(ISBLANK($J20),1,(1-$J20)),"REVIEW")</f>
        <v>0</v>
      </c>
    </row>
    <row r="21" spans="1:13" x14ac:dyDescent="0.25">
      <c r="A21" s="12"/>
      <c r="B21" s="14"/>
      <c r="C21" s="19"/>
      <c r="D21" s="13"/>
      <c r="E21" s="8" t="str">
        <f>IFERROR(IF(D21="No CAS","",INDEX('DEQ Pollutant List'!$B$7:$B$611,MATCH('5. Pollutant Emissions - MB'!D21,'DEQ Pollutant List'!$A$7:$A$611,0))),"")</f>
        <v/>
      </c>
      <c r="F21" s="35"/>
      <c r="G21" s="37"/>
      <c r="H21" s="47"/>
      <c r="I21" s="47"/>
      <c r="J21" s="39"/>
      <c r="K21" s="18"/>
      <c r="L21" s="12"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MB'!$V$9:$V$194))*$F21*IF(ISBLANK($G21),1,$G21)*IF(ISBLANK($H21),1,(1-$H21))*IF(ISBLANK($I21),1,(1-$I21))*IF(ISBLANK($J21),1,(1-$J21)),"REVIEW")</f>
        <v>0</v>
      </c>
      <c r="M21" s="16"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MB'!$W$9:$W$194))*$F21*IF(ISBLANK($G21),1,$G21)*IF(ISBLANK($H21),1,(1-$H21))*IF(ISBLANK($I21),1,(1-$I21))*IF(ISBLANK($J21),1,(1-$J21)),"REVIEW")</f>
        <v>0</v>
      </c>
    </row>
    <row r="22" spans="1:13" x14ac:dyDescent="0.25">
      <c r="A22" s="12"/>
      <c r="B22" s="14"/>
      <c r="C22" s="19"/>
      <c r="D22" s="13"/>
      <c r="E22" s="8" t="str">
        <f>IFERROR(IF(D22="No CAS","",INDEX('DEQ Pollutant List'!$B$7:$B$611,MATCH('5. Pollutant Emissions - MB'!D22,'DEQ Pollutant List'!$A$7:$A$611,0))),"")</f>
        <v/>
      </c>
      <c r="F22" s="35"/>
      <c r="G22" s="37"/>
      <c r="H22" s="47"/>
      <c r="I22" s="47"/>
      <c r="J22" s="39"/>
      <c r="K22" s="18"/>
      <c r="L22" s="12"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MB'!$V$9:$V$194))*$F22*IF(ISBLANK($G22),1,$G22)*IF(ISBLANK($H22),1,(1-$H22))*IF(ISBLANK($I22),1,(1-$I22))*IF(ISBLANK($J22),1,(1-$J22)),"REVIEW")</f>
        <v>0</v>
      </c>
      <c r="M22" s="16"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MB'!$W$9:$W$194))*$F22*IF(ISBLANK($G22),1,$G22)*IF(ISBLANK($H22),1,(1-$H22))*IF(ISBLANK($I22),1,(1-$I22))*IF(ISBLANK($J22),1,(1-$J22)),"REVIEW")</f>
        <v>0</v>
      </c>
    </row>
    <row r="23" spans="1:13" x14ac:dyDescent="0.25">
      <c r="A23" s="12"/>
      <c r="B23" s="14"/>
      <c r="C23" s="19"/>
      <c r="D23" s="13"/>
      <c r="E23" s="8" t="str">
        <f>IFERROR(IF(D23="No CAS","",INDEX('DEQ Pollutant List'!$B$7:$B$611,MATCH('5. Pollutant Emissions - MB'!D23,'DEQ Pollutant List'!$A$7:$A$611,0))),"")</f>
        <v/>
      </c>
      <c r="F23" s="35"/>
      <c r="G23" s="37"/>
      <c r="H23" s="47"/>
      <c r="I23" s="47"/>
      <c r="J23" s="39"/>
      <c r="K23" s="18"/>
      <c r="L23" s="12"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MB'!$V$9:$V$194))*$F23*IF(ISBLANK($G23),1,$G23)*IF(ISBLANK($H23),1,(1-$H23))*IF(ISBLANK($I23),1,(1-$I23))*IF(ISBLANK($J23),1,(1-$J23)),"REVIEW")</f>
        <v>0</v>
      </c>
      <c r="M23" s="16"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MB'!$W$9:$W$194))*$F23*IF(ISBLANK($G23),1,$G23)*IF(ISBLANK($H23),1,(1-$H23))*IF(ISBLANK($I23),1,(1-$I23))*IF(ISBLANK($J23),1,(1-$J23)),"REVIEW")</f>
        <v>0</v>
      </c>
    </row>
    <row r="24" spans="1:13" x14ac:dyDescent="0.25">
      <c r="A24" s="12"/>
      <c r="B24" s="14"/>
      <c r="C24" s="19"/>
      <c r="D24" s="13"/>
      <c r="E24" s="8" t="str">
        <f>IFERROR(IF(D24="No CAS","",INDEX('DEQ Pollutant List'!$B$7:$B$611,MATCH('5. Pollutant Emissions - MB'!D24,'DEQ Pollutant List'!$A$7:$A$611,0))),"")</f>
        <v/>
      </c>
      <c r="F24" s="35"/>
      <c r="G24" s="37"/>
      <c r="H24" s="47"/>
      <c r="I24" s="47"/>
      <c r="J24" s="39"/>
      <c r="K24" s="18"/>
      <c r="L24" s="12"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MB'!$V$9:$V$194))*$F24*IF(ISBLANK($G24),1,$G24)*IF(ISBLANK($H24),1,(1-$H24))*IF(ISBLANK($I24),1,(1-$I24))*IF(ISBLANK($J24),1,(1-$J24)),"REVIEW")</f>
        <v>0</v>
      </c>
      <c r="M24" s="16"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MB'!$W$9:$W$194))*$F24*IF(ISBLANK($G24),1,$G24)*IF(ISBLANK($H24),1,(1-$H24))*IF(ISBLANK($I24),1,(1-$I24))*IF(ISBLANK($J24),1,(1-$J24)),"REVIEW")</f>
        <v>0</v>
      </c>
    </row>
    <row r="25" spans="1:13" x14ac:dyDescent="0.25">
      <c r="A25" s="12"/>
      <c r="B25" s="14"/>
      <c r="C25" s="19"/>
      <c r="D25" s="13"/>
      <c r="E25" s="8" t="str">
        <f>IFERROR(IF(D25="No CAS","",INDEX('DEQ Pollutant List'!$B$7:$B$611,MATCH('5. Pollutant Emissions - MB'!D25,'DEQ Pollutant List'!$A$7:$A$611,0))),"")</f>
        <v/>
      </c>
      <c r="F25" s="35"/>
      <c r="G25" s="37"/>
      <c r="H25" s="47"/>
      <c r="I25" s="47"/>
      <c r="J25" s="39"/>
      <c r="K25" s="18"/>
      <c r="L25" s="12"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MB'!$V$9:$V$194))*$F25*IF(ISBLANK($G25),1,$G25)*IF(ISBLANK($H25),1,(1-$H25))*IF(ISBLANK($I25),1,(1-$I25))*IF(ISBLANK($J25),1,(1-$J25)),"REVIEW")</f>
        <v>0</v>
      </c>
      <c r="M25" s="16"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MB'!$W$9:$W$194))*$F25*IF(ISBLANK($G25),1,$G25)*IF(ISBLANK($H25),1,(1-$H25))*IF(ISBLANK($I25),1,(1-$I25))*IF(ISBLANK($J25),1,(1-$J25)),"REVIEW")</f>
        <v>0</v>
      </c>
    </row>
    <row r="26" spans="1:13" x14ac:dyDescent="0.25">
      <c r="A26" s="12"/>
      <c r="B26" s="14"/>
      <c r="C26" s="19"/>
      <c r="D26" s="13"/>
      <c r="E26" s="8" t="str">
        <f>IFERROR(IF(D26="No CAS","",INDEX('DEQ Pollutant List'!$B$7:$B$611,MATCH('5. Pollutant Emissions - MB'!D26,'DEQ Pollutant List'!$A$7:$A$611,0))),"")</f>
        <v/>
      </c>
      <c r="F26" s="35"/>
      <c r="G26" s="37"/>
      <c r="H26" s="47"/>
      <c r="I26" s="47"/>
      <c r="J26" s="39"/>
      <c r="K26" s="18"/>
      <c r="L26" s="12"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MB'!$V$9:$V$194))*$F26*IF(ISBLANK($G26),1,$G26)*IF(ISBLANK($H26),1,(1-$H26))*IF(ISBLANK($I26),1,(1-$I26))*IF(ISBLANK($J26),1,(1-$J26)),"REVIEW")</f>
        <v>0</v>
      </c>
      <c r="M26" s="16"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MB'!$W$9:$W$194))*$F26*IF(ISBLANK($G26),1,$G26)*IF(ISBLANK($H26),1,(1-$H26))*IF(ISBLANK($I26),1,(1-$I26))*IF(ISBLANK($J26),1,(1-$J26)),"REVIEW")</f>
        <v>0</v>
      </c>
    </row>
    <row r="27" spans="1:13" x14ac:dyDescent="0.25">
      <c r="A27" s="12"/>
      <c r="B27" s="14"/>
      <c r="C27" s="19"/>
      <c r="D27" s="13"/>
      <c r="E27" s="8" t="str">
        <f>IFERROR(IF(D27="No CAS","",INDEX('DEQ Pollutant List'!$B$7:$B$611,MATCH('5. Pollutant Emissions - MB'!D27,'DEQ Pollutant List'!$A$7:$A$611,0))),"")</f>
        <v/>
      </c>
      <c r="F27" s="35"/>
      <c r="G27" s="37"/>
      <c r="H27" s="47"/>
      <c r="I27" s="47"/>
      <c r="J27" s="39"/>
      <c r="K27" s="18"/>
      <c r="L27" s="12"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MB'!$V$9:$V$194))*$F27*IF(ISBLANK($G27),1,$G27)*IF(ISBLANK($H27),1,(1-$H27))*IF(ISBLANK($I27),1,(1-$I27))*IF(ISBLANK($J27),1,(1-$J27)),"REVIEW")</f>
        <v>0</v>
      </c>
      <c r="M27" s="16"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MB'!$W$9:$W$194))*$F27*IF(ISBLANK($G27),1,$G27)*IF(ISBLANK($H27),1,(1-$H27))*IF(ISBLANK($I27),1,(1-$I27))*IF(ISBLANK($J27),1,(1-$J27)),"REVIEW")</f>
        <v>0</v>
      </c>
    </row>
    <row r="28" spans="1:13" x14ac:dyDescent="0.25">
      <c r="A28" s="12"/>
      <c r="B28" s="14"/>
      <c r="C28" s="19"/>
      <c r="D28" s="13"/>
      <c r="E28" s="8" t="str">
        <f>IFERROR(IF(D28="No CAS","",INDEX('DEQ Pollutant List'!$B$7:$B$611,MATCH('5. Pollutant Emissions - MB'!D28,'DEQ Pollutant List'!$A$7:$A$611,0))),"")</f>
        <v/>
      </c>
      <c r="F28" s="35"/>
      <c r="G28" s="37"/>
      <c r="H28" s="47"/>
      <c r="I28" s="47"/>
      <c r="J28" s="39"/>
      <c r="K28" s="18"/>
      <c r="L28" s="12" cm="1">
        <f t="array" ref="L28">IFERROR(IF(ISBLANK($B28),_xlfn.XLOOKUP($A28&amp;$C28,'4. TEUs &amp; Activities- MB'!$A$9:$A$194&amp;'4. TEUs &amp; Activities- MB'!$E$9:$E$194,'4. TEUs &amp; Activities- MB'!$V$9:$V$194),_xlfn.XLOOKUP($B28&amp;$C28,'4. TEUs &amp; Activities- MB'!$B$9:$B$194&amp;'4. TEUs &amp; Activities- MB'!$E$9:$E$194,'4. TEUs &amp; Activities- MB'!$V$9:$V$194))*$F28*IF(ISBLANK($G28),1,$G28)*IF(ISBLANK($H28),1,(1-$H28))*IF(ISBLANK($I28),1,(1-$I28))*IF(ISBLANK($J28),1,(1-$J28)),"REVIEW")</f>
        <v>0</v>
      </c>
      <c r="M28" s="16" cm="1">
        <f t="array" ref="M28">IFERROR(IF(ISBLANK($B28),_xlfn.XLOOKUP($A28&amp;$C28,'4. TEUs &amp; Activities- MB'!$A$9:$A$194&amp;'4. TEUs &amp; Activities- MB'!$E$9:$E$194,'4. TEUs &amp; Activities- MB'!$W$9:$W$194),_xlfn.XLOOKUP($B28&amp;$C28,'4. TEUs &amp; Activities- MB'!$B$9:$B$194&amp;'4. TEUs &amp; Activities- MB'!$E$9:$E$194,'4. TEUs &amp; Activities- MB'!$W$9:$W$194))*$F28*IF(ISBLANK($G28),1,$G28)*IF(ISBLANK($H28),1,(1-$H28))*IF(ISBLANK($I28),1,(1-$I28))*IF(ISBLANK($J28),1,(1-$J28)),"REVIEW")</f>
        <v>0</v>
      </c>
    </row>
    <row r="29" spans="1:13" x14ac:dyDescent="0.25">
      <c r="A29" s="12"/>
      <c r="B29" s="14"/>
      <c r="C29" s="19"/>
      <c r="D29" s="13"/>
      <c r="E29" s="8" t="str">
        <f>IFERROR(IF(D29="No CAS","",INDEX('DEQ Pollutant List'!$B$7:$B$611,MATCH('5. Pollutant Emissions - MB'!D29,'DEQ Pollutant List'!$A$7:$A$611,0))),"")</f>
        <v/>
      </c>
      <c r="F29" s="35"/>
      <c r="G29" s="37"/>
      <c r="H29" s="47"/>
      <c r="I29" s="47"/>
      <c r="J29" s="39"/>
      <c r="K29" s="18"/>
      <c r="L29" s="12"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MB'!$V$9:$V$194))*$F29*IF(ISBLANK($G29),1,$G29)*IF(ISBLANK($H29),1,(1-$H29))*IF(ISBLANK($I29),1,(1-$I29))*IF(ISBLANK($J29),1,(1-$J29)),"REVIEW")</f>
        <v>0</v>
      </c>
      <c r="M29" s="16"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MB'!$W$9:$W$194))*$F29*IF(ISBLANK($G29),1,$G29)*IF(ISBLANK($H29),1,(1-$H29))*IF(ISBLANK($I29),1,(1-$I29))*IF(ISBLANK($J29),1,(1-$J29)),"REVIEW")</f>
        <v>0</v>
      </c>
    </row>
    <row r="30" spans="1:13" x14ac:dyDescent="0.25">
      <c r="A30" s="12"/>
      <c r="B30" s="14"/>
      <c r="C30" s="19"/>
      <c r="D30" s="13"/>
      <c r="E30" s="8" t="str">
        <f>IFERROR(IF(D30="No CAS","",INDEX('DEQ Pollutant List'!$B$7:$B$611,MATCH('5. Pollutant Emissions - MB'!D30,'DEQ Pollutant List'!$A$7:$A$611,0))),"")</f>
        <v/>
      </c>
      <c r="F30" s="35"/>
      <c r="G30" s="37"/>
      <c r="H30" s="47"/>
      <c r="I30" s="47"/>
      <c r="J30" s="39"/>
      <c r="K30" s="18"/>
      <c r="L30" s="12" cm="1">
        <f t="array" ref="L30">IFERROR(IF(ISBLANK($B30),_xlfn.XLOOKUP($A30&amp;$C30,'4. TEUs &amp; Activities- MB'!$A$9:$A$194&amp;'4. TEUs &amp; Activities- MB'!$E$9:$E$194,'4. TEUs &amp; Activities- MB'!$V$9:$V$194),_xlfn.XLOOKUP($B30&amp;$C30,'4. TEUs &amp; Activities- MB'!$B$9:$B$194&amp;'4. TEUs &amp; Activities- MB'!$E$9:$E$194,'4. TEUs &amp; Activities- MB'!$V$9:$V$194))*$F30*IF(ISBLANK($G30),1,$G30)*IF(ISBLANK($H30),1,(1-$H30))*IF(ISBLANK($I30),1,(1-$I30))*IF(ISBLANK($J30),1,(1-$J30)),"REVIEW")</f>
        <v>0</v>
      </c>
      <c r="M30" s="16" cm="1">
        <f t="array" ref="M30">IFERROR(IF(ISBLANK($B30),_xlfn.XLOOKUP($A30&amp;$C30,'4. TEUs &amp; Activities- MB'!$A$9:$A$194&amp;'4. TEUs &amp; Activities- MB'!$E$9:$E$194,'4. TEUs &amp; Activities- MB'!$W$9:$W$194),_xlfn.XLOOKUP($B30&amp;$C30,'4. TEUs &amp; Activities- MB'!$B$9:$B$194&amp;'4. TEUs &amp; Activities- MB'!$E$9:$E$194,'4. TEUs &amp; Activities- MB'!$W$9:$W$194))*$F30*IF(ISBLANK($G30),1,$G30)*IF(ISBLANK($H30),1,(1-$H30))*IF(ISBLANK($I30),1,(1-$I30))*IF(ISBLANK($J30),1,(1-$J30)),"REVIEW")</f>
        <v>0</v>
      </c>
    </row>
    <row r="31" spans="1:13" x14ac:dyDescent="0.25">
      <c r="A31" s="12"/>
      <c r="B31" s="14"/>
      <c r="C31" s="19"/>
      <c r="D31" s="13"/>
      <c r="E31" s="8" t="str">
        <f>IFERROR(IF(D31="No CAS","",INDEX('DEQ Pollutant List'!$B$7:$B$611,MATCH('5. Pollutant Emissions - MB'!D31,'DEQ Pollutant List'!$A$7:$A$611,0))),"")</f>
        <v/>
      </c>
      <c r="F31" s="35"/>
      <c r="G31" s="37"/>
      <c r="H31" s="47"/>
      <c r="I31" s="47"/>
      <c r="J31" s="39"/>
      <c r="K31" s="18"/>
      <c r="L31" s="12"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MB'!$V$9:$V$194))*$F31*IF(ISBLANK($G31),1,$G31)*IF(ISBLANK($H31),1,(1-$H31))*IF(ISBLANK($I31),1,(1-$I31))*IF(ISBLANK($J31),1,(1-$J31)),"REVIEW")</f>
        <v>0</v>
      </c>
      <c r="M31" s="16"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MB'!$W$9:$W$194))*$F31*IF(ISBLANK($G31),1,$G31)*IF(ISBLANK($H31),1,(1-$H31))*IF(ISBLANK($I31),1,(1-$I31))*IF(ISBLANK($J31),1,(1-$J31)),"REVIEW")</f>
        <v>0</v>
      </c>
    </row>
    <row r="32" spans="1:13" x14ac:dyDescent="0.25">
      <c r="A32" s="12"/>
      <c r="B32" s="14"/>
      <c r="C32" s="19"/>
      <c r="D32" s="13"/>
      <c r="E32" s="8" t="str">
        <f>IFERROR(IF(D32="No CAS","",INDEX('DEQ Pollutant List'!$B$7:$B$611,MATCH('5. Pollutant Emissions - MB'!D32,'DEQ Pollutant List'!$A$7:$A$611,0))),"")</f>
        <v/>
      </c>
      <c r="F32" s="35"/>
      <c r="G32" s="37"/>
      <c r="H32" s="47"/>
      <c r="I32" s="47"/>
      <c r="J32" s="39"/>
      <c r="K32" s="18"/>
      <c r="L32" s="12"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MB'!$V$9:$V$194))*$F32*IF(ISBLANK($G32),1,$G32)*IF(ISBLANK($H32),1,(1-$H32))*IF(ISBLANK($I32),1,(1-$I32))*IF(ISBLANK($J32),1,(1-$J32)),"REVIEW")</f>
        <v>0</v>
      </c>
      <c r="M32" s="16"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MB'!$W$9:$W$194))*$F32*IF(ISBLANK($G32),1,$G32)*IF(ISBLANK($H32),1,(1-$H32))*IF(ISBLANK($I32),1,(1-$I32))*IF(ISBLANK($J32),1,(1-$J32)),"REVIEW")</f>
        <v>0</v>
      </c>
    </row>
    <row r="33" spans="1:13" x14ac:dyDescent="0.25">
      <c r="A33" s="12"/>
      <c r="B33" s="14"/>
      <c r="C33" s="19"/>
      <c r="D33" s="13"/>
      <c r="E33" s="8" t="str">
        <f>IFERROR(IF(D33="No CAS","",INDEX('DEQ Pollutant List'!$B$7:$B$611,MATCH('5. Pollutant Emissions - MB'!D33,'DEQ Pollutant List'!$A$7:$A$611,0))),"")</f>
        <v/>
      </c>
      <c r="F33" s="35"/>
      <c r="G33" s="37"/>
      <c r="H33" s="47"/>
      <c r="I33" s="47"/>
      <c r="J33" s="39"/>
      <c r="K33" s="18"/>
      <c r="L33" s="12"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MB'!$V$9:$V$194))*$F33*IF(ISBLANK($G33),1,$G33)*IF(ISBLANK($H33),1,(1-$H33))*IF(ISBLANK($I33),1,(1-$I33))*IF(ISBLANK($J33),1,(1-$J33)),"REVIEW")</f>
        <v>0</v>
      </c>
      <c r="M33" s="16"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MB'!$W$9:$W$194))*$F33*IF(ISBLANK($G33),1,$G33)*IF(ISBLANK($H33),1,(1-$H33))*IF(ISBLANK($I33),1,(1-$I33))*IF(ISBLANK($J33),1,(1-$J33)),"REVIEW")</f>
        <v>0</v>
      </c>
    </row>
    <row r="34" spans="1:13" x14ac:dyDescent="0.25">
      <c r="A34" s="12"/>
      <c r="B34" s="14"/>
      <c r="C34" s="19"/>
      <c r="D34" s="13"/>
      <c r="E34" s="8" t="str">
        <f>IFERROR(IF(D34="No CAS","",INDEX('DEQ Pollutant List'!$B$7:$B$611,MATCH('5. Pollutant Emissions - MB'!D34,'DEQ Pollutant List'!$A$7:$A$611,0))),"")</f>
        <v/>
      </c>
      <c r="F34" s="35"/>
      <c r="G34" s="37"/>
      <c r="H34" s="47"/>
      <c r="I34" s="47"/>
      <c r="J34" s="39"/>
      <c r="K34" s="18"/>
      <c r="L34" s="12"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MB'!$V$9:$V$194))*$F34*IF(ISBLANK($G34),1,$G34)*IF(ISBLANK($H34),1,(1-$H34))*IF(ISBLANK($I34),1,(1-$I34))*IF(ISBLANK($J34),1,(1-$J34)),"REVIEW")</f>
        <v>0</v>
      </c>
      <c r="M34" s="16"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MB'!$W$9:$W$194))*$F34*IF(ISBLANK($G34),1,$G34)*IF(ISBLANK($H34),1,(1-$H34))*IF(ISBLANK($I34),1,(1-$I34))*IF(ISBLANK($J34),1,(1-$J34)),"REVIEW")</f>
        <v>0</v>
      </c>
    </row>
    <row r="35" spans="1:13" x14ac:dyDescent="0.25">
      <c r="A35" s="12"/>
      <c r="B35" s="14"/>
      <c r="C35" s="19"/>
      <c r="D35" s="13"/>
      <c r="E35" s="8" t="str">
        <f>IFERROR(IF(D35="No CAS","",INDEX('DEQ Pollutant List'!$B$7:$B$611,MATCH('5. Pollutant Emissions - MB'!D35,'DEQ Pollutant List'!$A$7:$A$611,0))),"")</f>
        <v/>
      </c>
      <c r="F35" s="35"/>
      <c r="G35" s="37"/>
      <c r="H35" s="47"/>
      <c r="I35" s="47"/>
      <c r="J35" s="39"/>
      <c r="K35" s="18"/>
      <c r="L35" s="12"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MB'!$V$9:$V$194))*$F35*IF(ISBLANK($G35),1,$G35)*IF(ISBLANK($H35),1,(1-$H35))*IF(ISBLANK($I35),1,(1-$I35))*IF(ISBLANK($J35),1,(1-$J35)),"REVIEW")</f>
        <v>0</v>
      </c>
      <c r="M35" s="16"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MB'!$W$9:$W$194))*$F35*IF(ISBLANK($G35),1,$G35)*IF(ISBLANK($H35),1,(1-$H35))*IF(ISBLANK($I35),1,(1-$I35))*IF(ISBLANK($J35),1,(1-$J35)),"REVIEW")</f>
        <v>0</v>
      </c>
    </row>
    <row r="36" spans="1:13" x14ac:dyDescent="0.25">
      <c r="A36" s="12"/>
      <c r="B36" s="14"/>
      <c r="C36" s="19"/>
      <c r="D36" s="13"/>
      <c r="E36" s="8" t="str">
        <f>IFERROR(IF(D36="No CAS","",INDEX('DEQ Pollutant List'!$B$7:$B$611,MATCH('5. Pollutant Emissions - MB'!D36,'DEQ Pollutant List'!$A$7:$A$611,0))),"")</f>
        <v/>
      </c>
      <c r="F36" s="35"/>
      <c r="G36" s="37"/>
      <c r="H36" s="47"/>
      <c r="I36" s="47"/>
      <c r="J36" s="39"/>
      <c r="K36" s="18"/>
      <c r="L36" s="12"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MB'!$V$9:$V$194))*$F36*IF(ISBLANK($G36),1,$G36)*IF(ISBLANK($H36),1,(1-$H36))*IF(ISBLANK($I36),1,(1-$I36))*IF(ISBLANK($J36),1,(1-$J36)),"REVIEW")</f>
        <v>0</v>
      </c>
      <c r="M36" s="16"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MB'!$W$9:$W$194))*$F36*IF(ISBLANK($G36),1,$G36)*IF(ISBLANK($H36),1,(1-$H36))*IF(ISBLANK($I36),1,(1-$I36))*IF(ISBLANK($J36),1,(1-$J36)),"REVIEW")</f>
        <v>0</v>
      </c>
    </row>
    <row r="37" spans="1:13" x14ac:dyDescent="0.25">
      <c r="A37" s="12"/>
      <c r="B37" s="14"/>
      <c r="C37" s="19"/>
      <c r="D37" s="13"/>
      <c r="E37" s="8" t="str">
        <f>IFERROR(IF(D37="No CAS","",INDEX('DEQ Pollutant List'!$B$7:$B$611,MATCH('5. Pollutant Emissions - MB'!D37,'DEQ Pollutant List'!$A$7:$A$611,0))),"")</f>
        <v/>
      </c>
      <c r="F37" s="20"/>
      <c r="G37" s="37"/>
      <c r="H37" s="47"/>
      <c r="I37" s="47"/>
      <c r="J37" s="38"/>
      <c r="K37" s="18"/>
      <c r="L37" s="12"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MB'!$V$9:$V$194))*$F37*IF(ISBLANK($G37),1,$G37)*IF(ISBLANK($H37),1,(1-$H37))*IF(ISBLANK($I37),1,(1-$I37))*IF(ISBLANK($J37),1,(1-$J37)),"REVIEW")</f>
        <v>0</v>
      </c>
      <c r="M37" s="16"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MB'!$W$9:$W$194))*$F37*IF(ISBLANK($G37),1,$G37)*IF(ISBLANK($H37),1,(1-$H37))*IF(ISBLANK($I37),1,(1-$I37))*IF(ISBLANK($J37),1,(1-$J37)),"REVIEW")</f>
        <v>0</v>
      </c>
    </row>
    <row r="38" spans="1:13" x14ac:dyDescent="0.25">
      <c r="A38" s="12"/>
      <c r="B38" s="14"/>
      <c r="C38" s="19"/>
      <c r="D38" s="13"/>
      <c r="E38" s="8" t="str">
        <f>IFERROR(IF(D38="No CAS","",INDEX('DEQ Pollutant List'!$B$7:$B$611,MATCH('5. Pollutant Emissions - MB'!D38,'DEQ Pollutant List'!$A$7:$A$611,0))),"")</f>
        <v/>
      </c>
      <c r="F38" s="20"/>
      <c r="G38" s="37"/>
      <c r="H38" s="47"/>
      <c r="I38" s="47"/>
      <c r="J38" s="38"/>
      <c r="K38" s="18"/>
      <c r="L38" s="12"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MB'!$V$9:$V$194))*$F38*IF(ISBLANK($G38),1,$G38)*IF(ISBLANK($H38),1,(1-$H38))*IF(ISBLANK($I38),1,(1-$I38))*IF(ISBLANK($J38),1,(1-$J38)),"REVIEW")</f>
        <v>0</v>
      </c>
      <c r="M38" s="16"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MB'!$W$9:$W$194))*$F38*IF(ISBLANK($G38),1,$G38)*IF(ISBLANK($H38),1,(1-$H38))*IF(ISBLANK($I38),1,(1-$I38))*IF(ISBLANK($J38),1,(1-$J38)),"REVIEW")</f>
        <v>0</v>
      </c>
    </row>
    <row r="39" spans="1:13" x14ac:dyDescent="0.25">
      <c r="A39" s="12"/>
      <c r="B39" s="14"/>
      <c r="C39" s="19"/>
      <c r="D39" s="13"/>
      <c r="E39" s="8" t="str">
        <f>IFERROR(IF(D39="No CAS","",INDEX('DEQ Pollutant List'!$B$7:$B$611,MATCH('5. Pollutant Emissions - MB'!D39,'DEQ Pollutant List'!$A$7:$A$611,0))),"")</f>
        <v/>
      </c>
      <c r="F39" s="20"/>
      <c r="G39" s="37"/>
      <c r="H39" s="47"/>
      <c r="I39" s="47"/>
      <c r="J39" s="38"/>
      <c r="K39" s="18"/>
      <c r="L39" s="12"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MB'!$V$9:$V$194))*$F39*IF(ISBLANK($G39),1,$G39)*IF(ISBLANK($H39),1,(1-$H39))*IF(ISBLANK($I39),1,(1-$I39))*IF(ISBLANK($J39),1,(1-$J39)),"REVIEW")</f>
        <v>0</v>
      </c>
      <c r="M39" s="16"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MB'!$W$9:$W$194))*$F39*IF(ISBLANK($G39),1,$G39)*IF(ISBLANK($H39),1,(1-$H39))*IF(ISBLANK($I39),1,(1-$I39))*IF(ISBLANK($J39),1,(1-$J39)),"REVIEW")</f>
        <v>0</v>
      </c>
    </row>
    <row r="40" spans="1:13" x14ac:dyDescent="0.25">
      <c r="A40" s="12"/>
      <c r="B40" s="14"/>
      <c r="C40" s="19"/>
      <c r="D40" s="13"/>
      <c r="E40" s="8" t="str">
        <f>IFERROR(IF(D40="No CAS","",INDEX('DEQ Pollutant List'!$B$7:$B$611,MATCH('5. Pollutant Emissions - MB'!D40,'DEQ Pollutant List'!$A$7:$A$611,0))),"")</f>
        <v/>
      </c>
      <c r="F40" s="20"/>
      <c r="G40" s="37"/>
      <c r="H40" s="47"/>
      <c r="I40" s="47"/>
      <c r="J40" s="38"/>
      <c r="K40" s="18"/>
      <c r="L40" s="12"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MB'!$V$9:$V$194))*$F40*IF(ISBLANK($G40),1,$G40)*IF(ISBLANK($H40),1,(1-$H40))*IF(ISBLANK($I40),1,(1-$I40))*IF(ISBLANK($J40),1,(1-$J40)),"REVIEW")</f>
        <v>0</v>
      </c>
      <c r="M40" s="16"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MB'!$W$9:$W$194))*$F40*IF(ISBLANK($G40),1,$G40)*IF(ISBLANK($H40),1,(1-$H40))*IF(ISBLANK($I40),1,(1-$I40))*IF(ISBLANK($J40),1,(1-$J40)),"REVIEW")</f>
        <v>0</v>
      </c>
    </row>
    <row r="41" spans="1:13" x14ac:dyDescent="0.25">
      <c r="A41" s="12"/>
      <c r="B41" s="14"/>
      <c r="C41" s="19"/>
      <c r="D41" s="13"/>
      <c r="E41" s="8" t="str">
        <f>IFERROR(IF(D41="No CAS","",INDEX('DEQ Pollutant List'!$B$7:$B$611,MATCH('5. Pollutant Emissions - MB'!D41,'DEQ Pollutant List'!$A$7:$A$611,0))),"")</f>
        <v/>
      </c>
      <c r="F41" s="20"/>
      <c r="G41" s="37"/>
      <c r="H41" s="47"/>
      <c r="I41" s="47"/>
      <c r="J41" s="38"/>
      <c r="K41" s="18"/>
      <c r="L41" s="12"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MB'!$V$9:$V$194))*$F41*IF(ISBLANK($G41),1,$G41)*IF(ISBLANK($H41),1,(1-$H41))*IF(ISBLANK($I41),1,(1-$I41))*IF(ISBLANK($J41),1,(1-$J41)),"REVIEW")</f>
        <v>0</v>
      </c>
      <c r="M41" s="16"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MB'!$W$9:$W$194))*$F41*IF(ISBLANK($G41),1,$G41)*IF(ISBLANK($H41),1,(1-$H41))*IF(ISBLANK($I41),1,(1-$I41))*IF(ISBLANK($J41),1,(1-$J41)),"REVIEW")</f>
        <v>0</v>
      </c>
    </row>
    <row r="42" spans="1:13" x14ac:dyDescent="0.25">
      <c r="A42" s="12"/>
      <c r="B42" s="14"/>
      <c r="C42" s="19"/>
      <c r="D42" s="13"/>
      <c r="E42" s="8" t="str">
        <f>IFERROR(IF(D42="No CAS","",INDEX('DEQ Pollutant List'!$B$7:$B$611,MATCH('5. Pollutant Emissions - MB'!D42,'DEQ Pollutant List'!$A$7:$A$611,0))),"")</f>
        <v/>
      </c>
      <c r="F42" s="20"/>
      <c r="G42" s="37"/>
      <c r="H42" s="47"/>
      <c r="I42" s="47"/>
      <c r="J42" s="38"/>
      <c r="K42" s="18"/>
      <c r="L42" s="12"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MB'!$V$9:$V$194))*$F42*IF(ISBLANK($G42),1,$G42)*IF(ISBLANK($H42),1,(1-$H42))*IF(ISBLANK($I42),1,(1-$I42))*IF(ISBLANK($J42),1,(1-$J42)),"REVIEW")</f>
        <v>0</v>
      </c>
      <c r="M42" s="16"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MB'!$W$9:$W$194))*$F42*IF(ISBLANK($G42),1,$G42)*IF(ISBLANK($H42),1,(1-$H42))*IF(ISBLANK($I42),1,(1-$I42))*IF(ISBLANK($J42),1,(1-$J42)),"REVIEW")</f>
        <v>0</v>
      </c>
    </row>
    <row r="43" spans="1:13" x14ac:dyDescent="0.25">
      <c r="A43" s="12"/>
      <c r="B43" s="14"/>
      <c r="C43" s="19"/>
      <c r="D43" s="13"/>
      <c r="E43" s="8" t="str">
        <f>IFERROR(IF(D43="No CAS","",INDEX('DEQ Pollutant List'!$B$7:$B$611,MATCH('5. Pollutant Emissions - MB'!D43,'DEQ Pollutant List'!$A$7:$A$611,0))),"")</f>
        <v/>
      </c>
      <c r="F43" s="20"/>
      <c r="G43" s="37"/>
      <c r="H43" s="47"/>
      <c r="I43" s="47"/>
      <c r="J43" s="38"/>
      <c r="K43" s="18"/>
      <c r="L43" s="12"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MB'!$V$9:$V$194))*$F43*IF(ISBLANK($G43),1,$G43)*IF(ISBLANK($H43),1,(1-$H43))*IF(ISBLANK($I43),1,(1-$I43))*IF(ISBLANK($J43),1,(1-$J43)),"REVIEW")</f>
        <v>0</v>
      </c>
      <c r="M43" s="16"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MB'!$W$9:$W$194))*$F43*IF(ISBLANK($G43),1,$G43)*IF(ISBLANK($H43),1,(1-$H43))*IF(ISBLANK($I43),1,(1-$I43))*IF(ISBLANK($J43),1,(1-$J43)),"REVIEW")</f>
        <v>0</v>
      </c>
    </row>
    <row r="44" spans="1:13" x14ac:dyDescent="0.25">
      <c r="A44" s="12"/>
      <c r="B44" s="14"/>
      <c r="C44" s="19"/>
      <c r="D44" s="13"/>
      <c r="E44" s="8" t="str">
        <f>IFERROR(IF(D44="No CAS","",INDEX('DEQ Pollutant List'!$B$7:$B$611,MATCH('5. Pollutant Emissions - MB'!D44,'DEQ Pollutant List'!$A$7:$A$611,0))),"")</f>
        <v/>
      </c>
      <c r="F44" s="20"/>
      <c r="G44" s="37"/>
      <c r="H44" s="47"/>
      <c r="I44" s="47"/>
      <c r="J44" s="38"/>
      <c r="K44" s="18"/>
      <c r="L44" s="12"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MB'!$V$9:$V$194))*$F44*IF(ISBLANK($G44),1,$G44)*IF(ISBLANK($H44),1,(1-$H44))*IF(ISBLANK($I44),1,(1-$I44))*IF(ISBLANK($J44),1,(1-$J44)),"REVIEW")</f>
        <v>0</v>
      </c>
      <c r="M44" s="16"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MB'!$W$9:$W$194))*$F44*IF(ISBLANK($G44),1,$G44)*IF(ISBLANK($H44),1,(1-$H44))*IF(ISBLANK($I44),1,(1-$I44))*IF(ISBLANK($J44),1,(1-$J44)),"REVIEW")</f>
        <v>0</v>
      </c>
    </row>
    <row r="45" spans="1:13" x14ac:dyDescent="0.25">
      <c r="A45" s="12"/>
      <c r="B45" s="14"/>
      <c r="C45" s="19"/>
      <c r="D45" s="13"/>
      <c r="E45" s="8" t="str">
        <f>IFERROR(IF(D45="No CAS","",INDEX('DEQ Pollutant List'!$B$7:$B$611,MATCH('5. Pollutant Emissions - MB'!D45,'DEQ Pollutant List'!$A$7:$A$611,0))),"")</f>
        <v/>
      </c>
      <c r="F45" s="20"/>
      <c r="G45" s="37"/>
      <c r="H45" s="47"/>
      <c r="I45" s="47"/>
      <c r="J45" s="38"/>
      <c r="K45" s="18"/>
      <c r="L45" s="12"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MB'!$V$9:$V$194))*$F45*IF(ISBLANK($G45),1,$G45)*IF(ISBLANK($H45),1,(1-$H45))*IF(ISBLANK($I45),1,(1-$I45))*IF(ISBLANK($J45),1,(1-$J45)),"REVIEW")</f>
        <v>0</v>
      </c>
      <c r="M45" s="16"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MB'!$W$9:$W$194))*$F45*IF(ISBLANK($G45),1,$G45)*IF(ISBLANK($H45),1,(1-$H45))*IF(ISBLANK($I45),1,(1-$I45))*IF(ISBLANK($J45),1,(1-$J45)),"REVIEW")</f>
        <v>0</v>
      </c>
    </row>
    <row r="46" spans="1:13" x14ac:dyDescent="0.25">
      <c r="A46" s="12"/>
      <c r="B46" s="14"/>
      <c r="C46" s="19"/>
      <c r="D46" s="13"/>
      <c r="E46" s="8" t="str">
        <f>IFERROR(IF(D46="No CAS","",INDEX('DEQ Pollutant List'!$B$7:$B$611,MATCH('5. Pollutant Emissions - MB'!D46,'DEQ Pollutant List'!$A$7:$A$611,0))),"")</f>
        <v/>
      </c>
      <c r="F46" s="20"/>
      <c r="G46" s="37"/>
      <c r="H46" s="47"/>
      <c r="I46" s="47"/>
      <c r="J46" s="38"/>
      <c r="K46" s="18"/>
      <c r="L46" s="12"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MB'!$V$9:$V$194))*$F46*IF(ISBLANK($G46),1,$G46)*IF(ISBLANK($H46),1,(1-$H46))*IF(ISBLANK($I46),1,(1-$I46))*IF(ISBLANK($J46),1,(1-$J46)),"REVIEW")</f>
        <v>0</v>
      </c>
      <c r="M46" s="16"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MB'!$W$9:$W$194))*$F46*IF(ISBLANK($G46),1,$G46)*IF(ISBLANK($H46),1,(1-$H46))*IF(ISBLANK($I46),1,(1-$I46))*IF(ISBLANK($J46),1,(1-$J46)),"REVIEW")</f>
        <v>0</v>
      </c>
    </row>
    <row r="47" spans="1:13" x14ac:dyDescent="0.25">
      <c r="A47" s="12"/>
      <c r="B47" s="14"/>
      <c r="C47" s="19"/>
      <c r="D47" s="13"/>
      <c r="E47" s="8" t="str">
        <f>IFERROR(IF(D47="No CAS","",INDEX('DEQ Pollutant List'!$B$7:$B$611,MATCH('5. Pollutant Emissions - MB'!D47,'DEQ Pollutant List'!$A$7:$A$611,0))),"")</f>
        <v/>
      </c>
      <c r="F47" s="20"/>
      <c r="G47" s="37"/>
      <c r="H47" s="47"/>
      <c r="I47" s="47"/>
      <c r="J47" s="38"/>
      <c r="K47" s="18"/>
      <c r="L47" s="12"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MB'!$V$9:$V$194))*$F47*IF(ISBLANK($G47),1,$G47)*IF(ISBLANK($H47),1,(1-$H47))*IF(ISBLANK($I47),1,(1-$I47))*IF(ISBLANK($J47),1,(1-$J47)),"REVIEW")</f>
        <v>0</v>
      </c>
      <c r="M47" s="16"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MB'!$W$9:$W$194))*$F47*IF(ISBLANK($G47),1,$G47)*IF(ISBLANK($H47),1,(1-$H47))*IF(ISBLANK($I47),1,(1-$I47))*IF(ISBLANK($J47),1,(1-$J47)),"REVIEW")</f>
        <v>0</v>
      </c>
    </row>
    <row r="48" spans="1:13" x14ac:dyDescent="0.25">
      <c r="A48" s="12"/>
      <c r="B48" s="14"/>
      <c r="C48" s="19"/>
      <c r="D48" s="13"/>
      <c r="E48" s="8" t="str">
        <f>IFERROR(IF(D48="No CAS","",INDEX('DEQ Pollutant List'!$B$7:$B$611,MATCH('5. Pollutant Emissions - MB'!D48,'DEQ Pollutant List'!$A$7:$A$611,0))),"")</f>
        <v/>
      </c>
      <c r="F48" s="20"/>
      <c r="G48" s="37"/>
      <c r="H48" s="47"/>
      <c r="I48" s="47"/>
      <c r="J48" s="38"/>
      <c r="K48" s="18"/>
      <c r="L48" s="12"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MB'!$V$9:$V$194))*$F48*IF(ISBLANK($G48),1,$G48)*IF(ISBLANK($H48),1,(1-$H48))*IF(ISBLANK($I48),1,(1-$I48))*IF(ISBLANK($J48),1,(1-$J48)),"REVIEW")</f>
        <v>0</v>
      </c>
      <c r="M48" s="16"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MB'!$W$9:$W$194))*$F48*IF(ISBLANK($G48),1,$G48)*IF(ISBLANK($H48),1,(1-$H48))*IF(ISBLANK($I48),1,(1-$I48))*IF(ISBLANK($J48),1,(1-$J48)),"REVIEW")</f>
        <v>0</v>
      </c>
    </row>
    <row r="49" spans="1:13" x14ac:dyDescent="0.25">
      <c r="A49" s="12"/>
      <c r="B49" s="14"/>
      <c r="C49" s="19"/>
      <c r="D49" s="13"/>
      <c r="E49" s="8" t="str">
        <f>IFERROR(IF(D49="No CAS","",INDEX('DEQ Pollutant List'!$B$7:$B$611,MATCH('5. Pollutant Emissions - MB'!D49,'DEQ Pollutant List'!$A$7:$A$611,0))),"")</f>
        <v/>
      </c>
      <c r="F49" s="20"/>
      <c r="G49" s="37"/>
      <c r="H49" s="47"/>
      <c r="I49" s="47"/>
      <c r="J49" s="38"/>
      <c r="K49" s="18"/>
      <c r="L49" s="12"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MB'!$V$9:$V$194))*$F49*IF(ISBLANK($G49),1,$G49)*IF(ISBLANK($H49),1,(1-$H49))*IF(ISBLANK($I49),1,(1-$I49))*IF(ISBLANK($J49),1,(1-$J49)),"REVIEW")</f>
        <v>0</v>
      </c>
      <c r="M49" s="16"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MB'!$W$9:$W$194))*$F49*IF(ISBLANK($G49),1,$G49)*IF(ISBLANK($H49),1,(1-$H49))*IF(ISBLANK($I49),1,(1-$I49))*IF(ISBLANK($J49),1,(1-$J49)),"REVIEW")</f>
        <v>0</v>
      </c>
    </row>
    <row r="50" spans="1:13" x14ac:dyDescent="0.25">
      <c r="A50" s="12"/>
      <c r="B50" s="14"/>
      <c r="C50" s="19"/>
      <c r="D50" s="13"/>
      <c r="E50" s="8" t="str">
        <f>IFERROR(IF(D50="No CAS","",INDEX('DEQ Pollutant List'!$B$7:$B$611,MATCH('5. Pollutant Emissions - MB'!D50,'DEQ Pollutant List'!$A$7:$A$611,0))),"")</f>
        <v/>
      </c>
      <c r="F50" s="20"/>
      <c r="G50" s="37"/>
      <c r="H50" s="47"/>
      <c r="I50" s="47"/>
      <c r="J50" s="38"/>
      <c r="K50" s="18"/>
      <c r="L50" s="12" cm="1">
        <f t="array" ref="L50">IFERROR(IF(ISBLANK($B50),_xlfn.XLOOKUP($A50&amp;$C50,'4. TEUs &amp; Activities- MB'!$A$9:$A$194&amp;'4. TEUs &amp; Activities- MB'!$E$9:$E$194,'4. TEUs &amp; Activities- MB'!$V$9:$V$194),_xlfn.XLOOKUP($B50&amp;$C50,'4. TEUs &amp; Activities- MB'!$B$9:$B$194&amp;'4. TEUs &amp; Activities- MB'!$E$9:$E$194,'4. TEUs &amp; Activities- MB'!$V$9:$V$194))*$F50*IF(ISBLANK($G50),1,$G50)*IF(ISBLANK($H50),1,(1-$H50))*IF(ISBLANK($I50),1,(1-$I50))*IF(ISBLANK($J50),1,(1-$J50)),"REVIEW")</f>
        <v>0</v>
      </c>
      <c r="M50" s="16" cm="1">
        <f t="array" ref="M50">IFERROR(IF(ISBLANK($B50),_xlfn.XLOOKUP($A50&amp;$C50,'4. TEUs &amp; Activities- MB'!$A$9:$A$194&amp;'4. TEUs &amp; Activities- MB'!$E$9:$E$194,'4. TEUs &amp; Activities- MB'!$W$9:$W$194),_xlfn.XLOOKUP($B50&amp;$C50,'4. TEUs &amp; Activities- MB'!$B$9:$B$194&amp;'4. TEUs &amp; Activities- MB'!$E$9:$E$194,'4. TEUs &amp; Activities- MB'!$W$9:$W$194))*$F50*IF(ISBLANK($G50),1,$G50)*IF(ISBLANK($H50),1,(1-$H50))*IF(ISBLANK($I50),1,(1-$I50))*IF(ISBLANK($J50),1,(1-$J50)),"REVIEW")</f>
        <v>0</v>
      </c>
    </row>
    <row r="51" spans="1:13" x14ac:dyDescent="0.25">
      <c r="A51" s="12"/>
      <c r="B51" s="14"/>
      <c r="C51" s="19"/>
      <c r="D51" s="13"/>
      <c r="E51" s="8" t="str">
        <f>IFERROR(IF(D51="No CAS","",INDEX('DEQ Pollutant List'!$B$7:$B$611,MATCH('5. Pollutant Emissions - MB'!D51,'DEQ Pollutant List'!$A$7:$A$611,0))),"")</f>
        <v/>
      </c>
      <c r="F51" s="20"/>
      <c r="G51" s="37"/>
      <c r="H51" s="47"/>
      <c r="I51" s="47"/>
      <c r="J51" s="38"/>
      <c r="K51" s="18"/>
      <c r="L51" s="12"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MB'!$V$9:$V$194))*$F51*IF(ISBLANK($G51),1,$G51)*IF(ISBLANK($H51),1,(1-$H51))*IF(ISBLANK($I51),1,(1-$I51))*IF(ISBLANK($J51),1,(1-$J51)),"REVIEW")</f>
        <v>0</v>
      </c>
      <c r="M51" s="16"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MB'!$W$9:$W$194))*$F51*IF(ISBLANK($G51),1,$G51)*IF(ISBLANK($H51),1,(1-$H51))*IF(ISBLANK($I51),1,(1-$I51))*IF(ISBLANK($J51),1,(1-$J51)),"REVIEW")</f>
        <v>0</v>
      </c>
    </row>
    <row r="52" spans="1:13" x14ac:dyDescent="0.25">
      <c r="A52" s="12"/>
      <c r="B52" s="14"/>
      <c r="C52" s="19"/>
      <c r="D52" s="13"/>
      <c r="E52" s="8" t="str">
        <f>IFERROR(IF(D52="No CAS","",INDEX('DEQ Pollutant List'!$B$7:$B$611,MATCH('5. Pollutant Emissions - MB'!D52,'DEQ Pollutant List'!$A$7:$A$611,0))),"")</f>
        <v/>
      </c>
      <c r="F52" s="20"/>
      <c r="G52" s="37"/>
      <c r="H52" s="47"/>
      <c r="I52" s="47"/>
      <c r="J52" s="38"/>
      <c r="K52" s="18"/>
      <c r="L52" s="12" cm="1">
        <f t="array" ref="L52">IFERROR(IF(ISBLANK($B52),_xlfn.XLOOKUP($A52&amp;$C52,'4. TEUs &amp; Activities- MB'!$A$9:$A$194&amp;'4. TEUs &amp; Activities- MB'!$E$9:$E$194,'4. TEUs &amp; Activities- MB'!$V$9:$V$194),_xlfn.XLOOKUP($B52&amp;$C52,'4. TEUs &amp; Activities- MB'!$B$9:$B$194&amp;'4. TEUs &amp; Activities- MB'!$E$9:$E$194,'4. TEUs &amp; Activities- MB'!$V$9:$V$194))*$F52*IF(ISBLANK($G52),1,$G52)*IF(ISBLANK($H52),1,(1-$H52))*IF(ISBLANK($I52),1,(1-$I52))*IF(ISBLANK($J52),1,(1-$J52)),"REVIEW")</f>
        <v>0</v>
      </c>
      <c r="M52" s="16" cm="1">
        <f t="array" ref="M52">IFERROR(IF(ISBLANK($B52),_xlfn.XLOOKUP($A52&amp;$C52,'4. TEUs &amp; Activities- MB'!$A$9:$A$194&amp;'4. TEUs &amp; Activities- MB'!$E$9:$E$194,'4. TEUs &amp; Activities- MB'!$W$9:$W$194),_xlfn.XLOOKUP($B52&amp;$C52,'4. TEUs &amp; Activities- MB'!$B$9:$B$194&amp;'4. TEUs &amp; Activities- MB'!$E$9:$E$194,'4. TEUs &amp; Activities- MB'!$W$9:$W$194))*$F52*IF(ISBLANK($G52),1,$G52)*IF(ISBLANK($H52),1,(1-$H52))*IF(ISBLANK($I52),1,(1-$I52))*IF(ISBLANK($J52),1,(1-$J52)),"REVIEW")</f>
        <v>0</v>
      </c>
    </row>
    <row r="53" spans="1:13" x14ac:dyDescent="0.25">
      <c r="A53" s="12"/>
      <c r="B53" s="14"/>
      <c r="C53" s="19"/>
      <c r="D53" s="13"/>
      <c r="E53" s="8" t="str">
        <f>IFERROR(IF(D53="No CAS","",INDEX('DEQ Pollutant List'!$B$7:$B$611,MATCH('5. Pollutant Emissions - MB'!D53,'DEQ Pollutant List'!$A$7:$A$611,0))),"")</f>
        <v/>
      </c>
      <c r="F53" s="20"/>
      <c r="G53" s="37"/>
      <c r="H53" s="47"/>
      <c r="I53" s="47"/>
      <c r="J53" s="38"/>
      <c r="K53" s="18"/>
      <c r="L53" s="12" cm="1">
        <f t="array" ref="L53">IFERROR(IF(ISBLANK($B53),_xlfn.XLOOKUP($A53&amp;$C53,'4. TEUs &amp; Activities- MB'!$A$9:$A$194&amp;'4. TEUs &amp; Activities- MB'!$E$9:$E$194,'4. TEUs &amp; Activities- MB'!$V$9:$V$194),_xlfn.XLOOKUP($B53&amp;$C53,'4. TEUs &amp; Activities- MB'!$B$9:$B$194&amp;'4. TEUs &amp; Activities- MB'!$E$9:$E$194,'4. TEUs &amp; Activities- MB'!$V$9:$V$194))*$F53*IF(ISBLANK($G53),1,$G53)*IF(ISBLANK($H53),1,(1-$H53))*IF(ISBLANK($I53),1,(1-$I53))*IF(ISBLANK($J53),1,(1-$J53)),"REVIEW")</f>
        <v>0</v>
      </c>
      <c r="M53" s="16" cm="1">
        <f t="array" ref="M53">IFERROR(IF(ISBLANK($B53),_xlfn.XLOOKUP($A53&amp;$C53,'4. TEUs &amp; Activities- MB'!$A$9:$A$194&amp;'4. TEUs &amp; Activities- MB'!$E$9:$E$194,'4. TEUs &amp; Activities- MB'!$W$9:$W$194),_xlfn.XLOOKUP($B53&amp;$C53,'4. TEUs &amp; Activities- MB'!$B$9:$B$194&amp;'4. TEUs &amp; Activities- MB'!$E$9:$E$194,'4. TEUs &amp; Activities- MB'!$W$9:$W$194))*$F53*IF(ISBLANK($G53),1,$G53)*IF(ISBLANK($H53),1,(1-$H53))*IF(ISBLANK($I53),1,(1-$I53))*IF(ISBLANK($J53),1,(1-$J53)),"REVIEW")</f>
        <v>0</v>
      </c>
    </row>
    <row r="54" spans="1:13" x14ac:dyDescent="0.25">
      <c r="A54" s="12"/>
      <c r="B54" s="14"/>
      <c r="C54" s="19"/>
      <c r="D54" s="13"/>
      <c r="E54" s="8" t="str">
        <f>IFERROR(IF(D54="No CAS","",INDEX('DEQ Pollutant List'!$B$7:$B$611,MATCH('5. Pollutant Emissions - MB'!D54,'DEQ Pollutant List'!$A$7:$A$611,0))),"")</f>
        <v/>
      </c>
      <c r="F54" s="20"/>
      <c r="G54" s="37"/>
      <c r="H54" s="47"/>
      <c r="I54" s="47"/>
      <c r="J54" s="38"/>
      <c r="K54" s="18"/>
      <c r="L54" s="12" cm="1">
        <f t="array" ref="L54">IFERROR(IF(ISBLANK($B54),_xlfn.XLOOKUP($A54&amp;$C54,'4. TEUs &amp; Activities- MB'!$A$9:$A$194&amp;'4. TEUs &amp; Activities- MB'!$E$9:$E$194,'4. TEUs &amp; Activities- MB'!$V$9:$V$194),_xlfn.XLOOKUP($B54&amp;$C54,'4. TEUs &amp; Activities- MB'!$B$9:$B$194&amp;'4. TEUs &amp; Activities- MB'!$E$9:$E$194,'4. TEUs &amp; Activities- MB'!$V$9:$V$194))*$F54*IF(ISBLANK($G54),1,$G54)*IF(ISBLANK($H54),1,(1-$H54))*IF(ISBLANK($I54),1,(1-$I54))*IF(ISBLANK($J54),1,(1-$J54)),"REVIEW")</f>
        <v>0</v>
      </c>
      <c r="M54" s="16" cm="1">
        <f t="array" ref="M54">IFERROR(IF(ISBLANK($B54),_xlfn.XLOOKUP($A54&amp;$C54,'4. TEUs &amp; Activities- MB'!$A$9:$A$194&amp;'4. TEUs &amp; Activities- MB'!$E$9:$E$194,'4. TEUs &amp; Activities- MB'!$W$9:$W$194),_xlfn.XLOOKUP($B54&amp;$C54,'4. TEUs &amp; Activities- MB'!$B$9:$B$194&amp;'4. TEUs &amp; Activities- MB'!$E$9:$E$194,'4. TEUs &amp; Activities- MB'!$W$9:$W$194))*$F54*IF(ISBLANK($G54),1,$G54)*IF(ISBLANK($H54),1,(1-$H54))*IF(ISBLANK($I54),1,(1-$I54))*IF(ISBLANK($J54),1,(1-$J54)),"REVIEW")</f>
        <v>0</v>
      </c>
    </row>
    <row r="55" spans="1:13" x14ac:dyDescent="0.25">
      <c r="A55" s="12"/>
      <c r="B55" s="14"/>
      <c r="C55" s="19"/>
      <c r="D55" s="13"/>
      <c r="E55" s="8" t="str">
        <f>IFERROR(IF(D55="No CAS","",INDEX('DEQ Pollutant List'!$B$7:$B$611,MATCH('5. Pollutant Emissions - MB'!D55,'DEQ Pollutant List'!$A$7:$A$611,0))),"")</f>
        <v/>
      </c>
      <c r="F55" s="20"/>
      <c r="G55" s="37"/>
      <c r="H55" s="47"/>
      <c r="I55" s="47"/>
      <c r="J55" s="38"/>
      <c r="K55" s="18"/>
      <c r="L55" s="12" cm="1">
        <f t="array" ref="L55">IFERROR(IF(ISBLANK($B55),_xlfn.XLOOKUP($A55&amp;$C55,'4. TEUs &amp; Activities- MB'!$A$9:$A$194&amp;'4. TEUs &amp; Activities- MB'!$E$9:$E$194,'4. TEUs &amp; Activities- MB'!$V$9:$V$194),_xlfn.XLOOKUP($B55&amp;$C55,'4. TEUs &amp; Activities- MB'!$B$9:$B$194&amp;'4. TEUs &amp; Activities- MB'!$E$9:$E$194,'4. TEUs &amp; Activities- MB'!$V$9:$V$194))*$F55*IF(ISBLANK($G55),1,$G55)*IF(ISBLANK($H55),1,(1-$H55))*IF(ISBLANK($I55),1,(1-$I55))*IF(ISBLANK($J55),1,(1-$J55)),"REVIEW")</f>
        <v>0</v>
      </c>
      <c r="M55" s="16" cm="1">
        <f t="array" ref="M55">IFERROR(IF(ISBLANK($B55),_xlfn.XLOOKUP($A55&amp;$C55,'4. TEUs &amp; Activities- MB'!$A$9:$A$194&amp;'4. TEUs &amp; Activities- MB'!$E$9:$E$194,'4. TEUs &amp; Activities- MB'!$W$9:$W$194),_xlfn.XLOOKUP($B55&amp;$C55,'4. TEUs &amp; Activities- MB'!$B$9:$B$194&amp;'4. TEUs &amp; Activities- MB'!$E$9:$E$194,'4. TEUs &amp; Activities- MB'!$W$9:$W$194))*$F55*IF(ISBLANK($G55),1,$G55)*IF(ISBLANK($H55),1,(1-$H55))*IF(ISBLANK($I55),1,(1-$I55))*IF(ISBLANK($J55),1,(1-$J55)),"REVIEW")</f>
        <v>0</v>
      </c>
    </row>
    <row r="56" spans="1:13" x14ac:dyDescent="0.25">
      <c r="A56" s="12"/>
      <c r="B56" s="14"/>
      <c r="C56" s="19"/>
      <c r="D56" s="13"/>
      <c r="E56" s="8" t="str">
        <f>IFERROR(IF(D56="No CAS","",INDEX('DEQ Pollutant List'!$B$7:$B$611,MATCH('5. Pollutant Emissions - MB'!D56,'DEQ Pollutant List'!$A$7:$A$611,0))),"")</f>
        <v/>
      </c>
      <c r="F56" s="20"/>
      <c r="G56" s="37"/>
      <c r="H56" s="47"/>
      <c r="I56" s="47"/>
      <c r="J56" s="38"/>
      <c r="K56" s="18"/>
      <c r="L56" s="12" cm="1">
        <f t="array" ref="L56">IFERROR(IF(ISBLANK($B56),_xlfn.XLOOKUP($A56&amp;$C56,'4. TEUs &amp; Activities- MB'!$A$9:$A$194&amp;'4. TEUs &amp; Activities- MB'!$E$9:$E$194,'4. TEUs &amp; Activities- MB'!$V$9:$V$194),_xlfn.XLOOKUP($B56&amp;$C56,'4. TEUs &amp; Activities- MB'!$B$9:$B$194&amp;'4. TEUs &amp; Activities- MB'!$E$9:$E$194,'4. TEUs &amp; Activities- MB'!$V$9:$V$194))*$F56*IF(ISBLANK($G56),1,$G56)*IF(ISBLANK($H56),1,(1-$H56))*IF(ISBLANK($I56),1,(1-$I56))*IF(ISBLANK($J56),1,(1-$J56)),"REVIEW")</f>
        <v>0</v>
      </c>
      <c r="M56" s="16" cm="1">
        <f t="array" ref="M56">IFERROR(IF(ISBLANK($B56),_xlfn.XLOOKUP($A56&amp;$C56,'4. TEUs &amp; Activities- MB'!$A$9:$A$194&amp;'4. TEUs &amp; Activities- MB'!$E$9:$E$194,'4. TEUs &amp; Activities- MB'!$W$9:$W$194),_xlfn.XLOOKUP($B56&amp;$C56,'4. TEUs &amp; Activities- MB'!$B$9:$B$194&amp;'4. TEUs &amp; Activities- MB'!$E$9:$E$194,'4. TEUs &amp; Activities- MB'!$W$9:$W$194))*$F56*IF(ISBLANK($G56),1,$G56)*IF(ISBLANK($H56),1,(1-$H56))*IF(ISBLANK($I56),1,(1-$I56))*IF(ISBLANK($J56),1,(1-$J56)),"REVIEW")</f>
        <v>0</v>
      </c>
    </row>
    <row r="57" spans="1:13" x14ac:dyDescent="0.25">
      <c r="A57" s="12"/>
      <c r="B57" s="14"/>
      <c r="C57" s="19"/>
      <c r="D57" s="13"/>
      <c r="E57" s="8" t="str">
        <f>IFERROR(IF(D57="No CAS","",INDEX('DEQ Pollutant List'!$B$7:$B$611,MATCH('5. Pollutant Emissions - MB'!D57,'DEQ Pollutant List'!$A$7:$A$611,0))),"")</f>
        <v/>
      </c>
      <c r="F57" s="20"/>
      <c r="G57" s="37"/>
      <c r="H57" s="47"/>
      <c r="I57" s="47"/>
      <c r="J57" s="38"/>
      <c r="K57" s="18"/>
      <c r="L57" s="12" cm="1">
        <f t="array" ref="L57">IFERROR(IF(ISBLANK($B57),_xlfn.XLOOKUP($A57&amp;$C57,'4. TEUs &amp; Activities- MB'!$A$9:$A$194&amp;'4. TEUs &amp; Activities- MB'!$E$9:$E$194,'4. TEUs &amp; Activities- MB'!$V$9:$V$194),_xlfn.XLOOKUP($B57&amp;$C57,'4. TEUs &amp; Activities- MB'!$B$9:$B$194&amp;'4. TEUs &amp; Activities- MB'!$E$9:$E$194,'4. TEUs &amp; Activities- MB'!$V$9:$V$194))*$F57*IF(ISBLANK($G57),1,$G57)*IF(ISBLANK($H57),1,(1-$H57))*IF(ISBLANK($I57),1,(1-$I57))*IF(ISBLANK($J57),1,(1-$J57)),"REVIEW")</f>
        <v>0</v>
      </c>
      <c r="M57" s="16" cm="1">
        <f t="array" ref="M57">IFERROR(IF(ISBLANK($B57),_xlfn.XLOOKUP($A57&amp;$C57,'4. TEUs &amp; Activities- MB'!$A$9:$A$194&amp;'4. TEUs &amp; Activities- MB'!$E$9:$E$194,'4. TEUs &amp; Activities- MB'!$W$9:$W$194),_xlfn.XLOOKUP($B57&amp;$C57,'4. TEUs &amp; Activities- MB'!$B$9:$B$194&amp;'4. TEUs &amp; Activities- MB'!$E$9:$E$194,'4. TEUs &amp; Activities- MB'!$W$9:$W$194))*$F57*IF(ISBLANK($G57),1,$G57)*IF(ISBLANK($H57),1,(1-$H57))*IF(ISBLANK($I57),1,(1-$I57))*IF(ISBLANK($J57),1,(1-$J57)),"REVIEW")</f>
        <v>0</v>
      </c>
    </row>
    <row r="58" spans="1:13" x14ac:dyDescent="0.25">
      <c r="A58" s="12"/>
      <c r="B58" s="14"/>
      <c r="C58" s="19"/>
      <c r="D58" s="13"/>
      <c r="E58" s="8" t="str">
        <f>IFERROR(IF(D58="No CAS","",INDEX('DEQ Pollutant List'!$B$7:$B$611,MATCH('5. Pollutant Emissions - MB'!D58,'DEQ Pollutant List'!$A$7:$A$611,0))),"")</f>
        <v/>
      </c>
      <c r="F58" s="20"/>
      <c r="G58" s="37"/>
      <c r="H58" s="47"/>
      <c r="I58" s="47"/>
      <c r="J58" s="38"/>
      <c r="K58" s="18"/>
      <c r="L58" s="12" cm="1">
        <f t="array" ref="L58">IFERROR(IF(ISBLANK($B58),_xlfn.XLOOKUP($A58&amp;$C58,'4. TEUs &amp; Activities- MB'!$A$9:$A$194&amp;'4. TEUs &amp; Activities- MB'!$E$9:$E$194,'4. TEUs &amp; Activities- MB'!$V$9:$V$194),_xlfn.XLOOKUP($B58&amp;$C58,'4. TEUs &amp; Activities- MB'!$B$9:$B$194&amp;'4. TEUs &amp; Activities- MB'!$E$9:$E$194,'4. TEUs &amp; Activities- MB'!$V$9:$V$194))*$F58*IF(ISBLANK($G58),1,$G58)*IF(ISBLANK($H58),1,(1-$H58))*IF(ISBLANK($I58),1,(1-$I58))*IF(ISBLANK($J58),1,(1-$J58)),"REVIEW")</f>
        <v>0</v>
      </c>
      <c r="M58" s="16" cm="1">
        <f t="array" ref="M58">IFERROR(IF(ISBLANK($B58),_xlfn.XLOOKUP($A58&amp;$C58,'4. TEUs &amp; Activities- MB'!$A$9:$A$194&amp;'4. TEUs &amp; Activities- MB'!$E$9:$E$194,'4. TEUs &amp; Activities- MB'!$W$9:$W$194),_xlfn.XLOOKUP($B58&amp;$C58,'4. TEUs &amp; Activities- MB'!$B$9:$B$194&amp;'4. TEUs &amp; Activities- MB'!$E$9:$E$194,'4. TEUs &amp; Activities- MB'!$W$9:$W$194))*$F58*IF(ISBLANK($G58),1,$G58)*IF(ISBLANK($H58),1,(1-$H58))*IF(ISBLANK($I58),1,(1-$I58))*IF(ISBLANK($J58),1,(1-$J58)),"REVIEW")</f>
        <v>0</v>
      </c>
    </row>
    <row r="59" spans="1:13" x14ac:dyDescent="0.25">
      <c r="A59" s="12"/>
      <c r="B59" s="14"/>
      <c r="C59" s="19"/>
      <c r="D59" s="13"/>
      <c r="E59" s="8" t="str">
        <f>IFERROR(IF(D59="No CAS","",INDEX('DEQ Pollutant List'!$B$7:$B$611,MATCH('5. Pollutant Emissions - MB'!D59,'DEQ Pollutant List'!$A$7:$A$611,0))),"")</f>
        <v/>
      </c>
      <c r="F59" s="20"/>
      <c r="G59" s="37"/>
      <c r="H59" s="47"/>
      <c r="I59" s="47"/>
      <c r="J59" s="38"/>
      <c r="K59" s="18"/>
      <c r="L59" s="12" cm="1">
        <f t="array" ref="L59">IFERROR(IF(ISBLANK($B59),_xlfn.XLOOKUP($A59&amp;$C59,'4. TEUs &amp; Activities- MB'!$A$9:$A$194&amp;'4. TEUs &amp; Activities- MB'!$E$9:$E$194,'4. TEUs &amp; Activities- MB'!$V$9:$V$194),_xlfn.XLOOKUP($B59&amp;$C59,'4. TEUs &amp; Activities- MB'!$B$9:$B$194&amp;'4. TEUs &amp; Activities- MB'!$E$9:$E$194,'4. TEUs &amp; Activities- MB'!$V$9:$V$194))*$F59*IF(ISBLANK($G59),1,$G59)*IF(ISBLANK($H59),1,(1-$H59))*IF(ISBLANK($I59),1,(1-$I59))*IF(ISBLANK($J59),1,(1-$J59)),"REVIEW")</f>
        <v>0</v>
      </c>
      <c r="M59" s="16" cm="1">
        <f t="array" ref="M59">IFERROR(IF(ISBLANK($B59),_xlfn.XLOOKUP($A59&amp;$C59,'4. TEUs &amp; Activities- MB'!$A$9:$A$194&amp;'4. TEUs &amp; Activities- MB'!$E$9:$E$194,'4. TEUs &amp; Activities- MB'!$W$9:$W$194),_xlfn.XLOOKUP($B59&amp;$C59,'4. TEUs &amp; Activities- MB'!$B$9:$B$194&amp;'4. TEUs &amp; Activities- MB'!$E$9:$E$194,'4. TEUs &amp; Activities- MB'!$W$9:$W$194))*$F59*IF(ISBLANK($G59),1,$G59)*IF(ISBLANK($H59),1,(1-$H59))*IF(ISBLANK($I59),1,(1-$I59))*IF(ISBLANK($J59),1,(1-$J59)),"REVIEW")</f>
        <v>0</v>
      </c>
    </row>
    <row r="60" spans="1:13" x14ac:dyDescent="0.25">
      <c r="A60" s="12"/>
      <c r="B60" s="14"/>
      <c r="C60" s="19"/>
      <c r="D60" s="13"/>
      <c r="E60" s="8" t="str">
        <f>IFERROR(IF(D60="No CAS","",INDEX('DEQ Pollutant List'!$B$7:$B$611,MATCH('5. Pollutant Emissions - MB'!D60,'DEQ Pollutant List'!$A$7:$A$611,0))),"")</f>
        <v/>
      </c>
      <c r="F60" s="20"/>
      <c r="G60" s="37"/>
      <c r="H60" s="47"/>
      <c r="I60" s="47"/>
      <c r="J60" s="38"/>
      <c r="K60" s="18"/>
      <c r="L60" s="12" cm="1">
        <f t="array" ref="L60">IFERROR(IF(ISBLANK($B60),_xlfn.XLOOKUP($A60&amp;$C60,'4. TEUs &amp; Activities- MB'!$A$9:$A$194&amp;'4. TEUs &amp; Activities- MB'!$E$9:$E$194,'4. TEUs &amp; Activities- MB'!$V$9:$V$194),_xlfn.XLOOKUP($B60&amp;$C60,'4. TEUs &amp; Activities- MB'!$B$9:$B$194&amp;'4. TEUs &amp; Activities- MB'!$E$9:$E$194,'4. TEUs &amp; Activities- MB'!$V$9:$V$194))*$F60*IF(ISBLANK($G60),1,$G60)*IF(ISBLANK($H60),1,(1-$H60))*IF(ISBLANK($I60),1,(1-$I60))*IF(ISBLANK($J60),1,(1-$J60)),"REVIEW")</f>
        <v>0</v>
      </c>
      <c r="M60" s="16" cm="1">
        <f t="array" ref="M60">IFERROR(IF(ISBLANK($B60),_xlfn.XLOOKUP($A60&amp;$C60,'4. TEUs &amp; Activities- MB'!$A$9:$A$194&amp;'4. TEUs &amp; Activities- MB'!$E$9:$E$194,'4. TEUs &amp; Activities- MB'!$W$9:$W$194),_xlfn.XLOOKUP($B60&amp;$C60,'4. TEUs &amp; Activities- MB'!$B$9:$B$194&amp;'4. TEUs &amp; Activities- MB'!$E$9:$E$194,'4. TEUs &amp; Activities- MB'!$W$9:$W$194))*$F60*IF(ISBLANK($G60),1,$G60)*IF(ISBLANK($H60),1,(1-$H60))*IF(ISBLANK($I60),1,(1-$I60))*IF(ISBLANK($J60),1,(1-$J60)),"REVIEW")</f>
        <v>0</v>
      </c>
    </row>
    <row r="61" spans="1:13" x14ac:dyDescent="0.25">
      <c r="A61" s="12"/>
      <c r="B61" s="14"/>
      <c r="C61" s="19"/>
      <c r="D61" s="13"/>
      <c r="E61" s="8" t="str">
        <f>IFERROR(IF(D61="No CAS","",INDEX('DEQ Pollutant List'!$B$7:$B$611,MATCH('5. Pollutant Emissions - MB'!D61,'DEQ Pollutant List'!$A$7:$A$611,0))),"")</f>
        <v/>
      </c>
      <c r="F61" s="20"/>
      <c r="G61" s="37"/>
      <c r="H61" s="47"/>
      <c r="I61" s="47"/>
      <c r="J61" s="38"/>
      <c r="K61" s="18"/>
      <c r="L61" s="12" cm="1">
        <f t="array" ref="L61">IFERROR(IF(ISBLANK($B61),_xlfn.XLOOKUP($A61&amp;$C61,'4. TEUs &amp; Activities- MB'!$A$9:$A$194&amp;'4. TEUs &amp; Activities- MB'!$E$9:$E$194,'4. TEUs &amp; Activities- MB'!$V$9:$V$194),_xlfn.XLOOKUP($B61&amp;$C61,'4. TEUs &amp; Activities- MB'!$B$9:$B$194&amp;'4. TEUs &amp; Activities- MB'!$E$9:$E$194,'4. TEUs &amp; Activities- MB'!$V$9:$V$194))*$F61*IF(ISBLANK($G61),1,$G61)*IF(ISBLANK($H61),1,(1-$H61))*IF(ISBLANK($I61),1,(1-$I61))*IF(ISBLANK($J61),1,(1-$J61)),"REVIEW")</f>
        <v>0</v>
      </c>
      <c r="M61" s="16" cm="1">
        <f t="array" ref="M61">IFERROR(IF(ISBLANK($B61),_xlfn.XLOOKUP($A61&amp;$C61,'4. TEUs &amp; Activities- MB'!$A$9:$A$194&amp;'4. TEUs &amp; Activities- MB'!$E$9:$E$194,'4. TEUs &amp; Activities- MB'!$W$9:$W$194),_xlfn.XLOOKUP($B61&amp;$C61,'4. TEUs &amp; Activities- MB'!$B$9:$B$194&amp;'4. TEUs &amp; Activities- MB'!$E$9:$E$194,'4. TEUs &amp; Activities- MB'!$W$9:$W$194))*$F61*IF(ISBLANK($G61),1,$G61)*IF(ISBLANK($H61),1,(1-$H61))*IF(ISBLANK($I61),1,(1-$I61))*IF(ISBLANK($J61),1,(1-$J61)),"REVIEW")</f>
        <v>0</v>
      </c>
    </row>
    <row r="62" spans="1:13" x14ac:dyDescent="0.25">
      <c r="A62" s="12"/>
      <c r="B62" s="14"/>
      <c r="C62" s="19"/>
      <c r="D62" s="13"/>
      <c r="E62" s="8" t="str">
        <f>IFERROR(IF(D62="No CAS","",INDEX('DEQ Pollutant List'!$B$7:$B$611,MATCH('5. Pollutant Emissions - MB'!D62,'DEQ Pollutant List'!$A$7:$A$611,0))),"")</f>
        <v/>
      </c>
      <c r="F62" s="20"/>
      <c r="G62" s="37"/>
      <c r="H62" s="47"/>
      <c r="I62" s="47"/>
      <c r="J62" s="38"/>
      <c r="K62" s="18"/>
      <c r="L62" s="12" cm="1">
        <f t="array" ref="L62">IFERROR(IF(ISBLANK($B62),_xlfn.XLOOKUP($A62&amp;$C62,'4. TEUs &amp; Activities- MB'!$A$9:$A$194&amp;'4. TEUs &amp; Activities- MB'!$E$9:$E$194,'4. TEUs &amp; Activities- MB'!$V$9:$V$194),_xlfn.XLOOKUP($B62&amp;$C62,'4. TEUs &amp; Activities- MB'!$B$9:$B$194&amp;'4. TEUs &amp; Activities- MB'!$E$9:$E$194,'4. TEUs &amp; Activities- MB'!$V$9:$V$194))*$F62*IF(ISBLANK($G62),1,$G62)*IF(ISBLANK($H62),1,(1-$H62))*IF(ISBLANK($I62),1,(1-$I62))*IF(ISBLANK($J62),1,(1-$J62)),"REVIEW")</f>
        <v>0</v>
      </c>
      <c r="M62" s="16" cm="1">
        <f t="array" ref="M62">IFERROR(IF(ISBLANK($B62),_xlfn.XLOOKUP($A62&amp;$C62,'4. TEUs &amp; Activities- MB'!$A$9:$A$194&amp;'4. TEUs &amp; Activities- MB'!$E$9:$E$194,'4. TEUs &amp; Activities- MB'!$W$9:$W$194),_xlfn.XLOOKUP($B62&amp;$C62,'4. TEUs &amp; Activities- MB'!$B$9:$B$194&amp;'4. TEUs &amp; Activities- MB'!$E$9:$E$194,'4. TEUs &amp; Activities- MB'!$W$9:$W$194))*$F62*IF(ISBLANK($G62),1,$G62)*IF(ISBLANK($H62),1,(1-$H62))*IF(ISBLANK($I62),1,(1-$I62))*IF(ISBLANK($J62),1,(1-$J62)),"REVIEW")</f>
        <v>0</v>
      </c>
    </row>
    <row r="63" spans="1:13" x14ac:dyDescent="0.25">
      <c r="A63" s="12"/>
      <c r="B63" s="14"/>
      <c r="C63" s="19"/>
      <c r="D63" s="13"/>
      <c r="E63" s="8" t="str">
        <f>IFERROR(IF(D63="No CAS","",INDEX('DEQ Pollutant List'!$B$7:$B$611,MATCH('5. Pollutant Emissions - MB'!D63,'DEQ Pollutant List'!$A$7:$A$611,0))),"")</f>
        <v/>
      </c>
      <c r="F63" s="20"/>
      <c r="G63" s="37"/>
      <c r="H63" s="47"/>
      <c r="I63" s="47"/>
      <c r="J63" s="38"/>
      <c r="K63" s="18"/>
      <c r="L63" s="12" cm="1">
        <f t="array" ref="L63">IFERROR(IF(ISBLANK($B63),_xlfn.XLOOKUP($A63&amp;$C63,'4. TEUs &amp; Activities- MB'!$A$9:$A$194&amp;'4. TEUs &amp; Activities- MB'!$E$9:$E$194,'4. TEUs &amp; Activities- MB'!$V$9:$V$194),_xlfn.XLOOKUP($B63&amp;$C63,'4. TEUs &amp; Activities- MB'!$B$9:$B$194&amp;'4. TEUs &amp; Activities- MB'!$E$9:$E$194,'4. TEUs &amp; Activities- MB'!$V$9:$V$194))*$F63*IF(ISBLANK($G63),1,$G63)*IF(ISBLANK($H63),1,(1-$H63))*IF(ISBLANK($I63),1,(1-$I63))*IF(ISBLANK($J63),1,(1-$J63)),"REVIEW")</f>
        <v>0</v>
      </c>
      <c r="M63" s="16" cm="1">
        <f t="array" ref="M63">IFERROR(IF(ISBLANK($B63),_xlfn.XLOOKUP($A63&amp;$C63,'4. TEUs &amp; Activities- MB'!$A$9:$A$194&amp;'4. TEUs &amp; Activities- MB'!$E$9:$E$194,'4. TEUs &amp; Activities- MB'!$W$9:$W$194),_xlfn.XLOOKUP($B63&amp;$C63,'4. TEUs &amp; Activities- MB'!$B$9:$B$194&amp;'4. TEUs &amp; Activities- MB'!$E$9:$E$194,'4. TEUs &amp; Activities- MB'!$W$9:$W$194))*$F63*IF(ISBLANK($G63),1,$G63)*IF(ISBLANK($H63),1,(1-$H63))*IF(ISBLANK($I63),1,(1-$I63))*IF(ISBLANK($J63),1,(1-$J63)),"REVIEW")</f>
        <v>0</v>
      </c>
    </row>
    <row r="64" spans="1:13" x14ac:dyDescent="0.25">
      <c r="A64" s="12"/>
      <c r="B64" s="14"/>
      <c r="C64" s="19"/>
      <c r="D64" s="13"/>
      <c r="E64" s="8" t="str">
        <f>IFERROR(IF(D64="No CAS","",INDEX('DEQ Pollutant List'!$B$7:$B$611,MATCH('5. Pollutant Emissions - MB'!D64,'DEQ Pollutant List'!$A$7:$A$611,0))),"")</f>
        <v/>
      </c>
      <c r="F64" s="20"/>
      <c r="G64" s="37"/>
      <c r="H64" s="47"/>
      <c r="I64" s="47"/>
      <c r="J64" s="38"/>
      <c r="K64" s="18"/>
      <c r="L64" s="12" cm="1">
        <f t="array" ref="L64">IFERROR(IF(ISBLANK($B64),_xlfn.XLOOKUP($A64&amp;$C64,'4. TEUs &amp; Activities- MB'!$A$9:$A$194&amp;'4. TEUs &amp; Activities- MB'!$E$9:$E$194,'4. TEUs &amp; Activities- MB'!$V$9:$V$194),_xlfn.XLOOKUP($B64&amp;$C64,'4. TEUs &amp; Activities- MB'!$B$9:$B$194&amp;'4. TEUs &amp; Activities- MB'!$E$9:$E$194,'4. TEUs &amp; Activities- MB'!$V$9:$V$194))*$F64*IF(ISBLANK($G64),1,$G64)*IF(ISBLANK($H64),1,(1-$H64))*IF(ISBLANK($I64),1,(1-$I64))*IF(ISBLANK($J64),1,(1-$J64)),"REVIEW")</f>
        <v>0</v>
      </c>
      <c r="M64" s="16" cm="1">
        <f t="array" ref="M64">IFERROR(IF(ISBLANK($B64),_xlfn.XLOOKUP($A64&amp;$C64,'4. TEUs &amp; Activities- MB'!$A$9:$A$194&amp;'4. TEUs &amp; Activities- MB'!$E$9:$E$194,'4. TEUs &amp; Activities- MB'!$W$9:$W$194),_xlfn.XLOOKUP($B64&amp;$C64,'4. TEUs &amp; Activities- MB'!$B$9:$B$194&amp;'4. TEUs &amp; Activities- MB'!$E$9:$E$194,'4. TEUs &amp; Activities- MB'!$W$9:$W$194))*$F64*IF(ISBLANK($G64),1,$G64)*IF(ISBLANK($H64),1,(1-$H64))*IF(ISBLANK($I64),1,(1-$I64))*IF(ISBLANK($J64),1,(1-$J64)),"REVIEW")</f>
        <v>0</v>
      </c>
    </row>
    <row r="65" spans="1:13" x14ac:dyDescent="0.25">
      <c r="A65" s="12"/>
      <c r="B65" s="14"/>
      <c r="C65" s="19"/>
      <c r="D65" s="13"/>
      <c r="E65" s="8" t="str">
        <f>IFERROR(IF(D65="No CAS","",INDEX('DEQ Pollutant List'!$B$7:$B$611,MATCH('5. Pollutant Emissions - MB'!D65,'DEQ Pollutant List'!$A$7:$A$611,0))),"")</f>
        <v/>
      </c>
      <c r="F65" s="20"/>
      <c r="G65" s="37"/>
      <c r="H65" s="47"/>
      <c r="I65" s="47"/>
      <c r="J65" s="38"/>
      <c r="K65" s="18"/>
      <c r="L65" s="12" cm="1">
        <f t="array" ref="L65">IFERROR(IF(ISBLANK($B65),_xlfn.XLOOKUP($A65&amp;$C65,'4. TEUs &amp; Activities- MB'!$A$9:$A$194&amp;'4. TEUs &amp; Activities- MB'!$E$9:$E$194,'4. TEUs &amp; Activities- MB'!$V$9:$V$194),_xlfn.XLOOKUP($B65&amp;$C65,'4. TEUs &amp; Activities- MB'!$B$9:$B$194&amp;'4. TEUs &amp; Activities- MB'!$E$9:$E$194,'4. TEUs &amp; Activities- MB'!$V$9:$V$194))*$F65*IF(ISBLANK($G65),1,$G65)*IF(ISBLANK($H65),1,(1-$H65))*IF(ISBLANK($I65),1,(1-$I65))*IF(ISBLANK($J65),1,(1-$J65)),"REVIEW")</f>
        <v>0</v>
      </c>
      <c r="M65" s="16" cm="1">
        <f t="array" ref="M65">IFERROR(IF(ISBLANK($B65),_xlfn.XLOOKUP($A65&amp;$C65,'4. TEUs &amp; Activities- MB'!$A$9:$A$194&amp;'4. TEUs &amp; Activities- MB'!$E$9:$E$194,'4. TEUs &amp; Activities- MB'!$W$9:$W$194),_xlfn.XLOOKUP($B65&amp;$C65,'4. TEUs &amp; Activities- MB'!$B$9:$B$194&amp;'4. TEUs &amp; Activities- MB'!$E$9:$E$194,'4. TEUs &amp; Activities- MB'!$W$9:$W$194))*$F65*IF(ISBLANK($G65),1,$G65)*IF(ISBLANK($H65),1,(1-$H65))*IF(ISBLANK($I65),1,(1-$I65))*IF(ISBLANK($J65),1,(1-$J65)),"REVIEW")</f>
        <v>0</v>
      </c>
    </row>
    <row r="66" spans="1:13" x14ac:dyDescent="0.25">
      <c r="A66" s="12"/>
      <c r="B66" s="14"/>
      <c r="C66" s="19"/>
      <c r="D66" s="13"/>
      <c r="E66" s="8" t="str">
        <f>IFERROR(IF(D66="No CAS","",INDEX('DEQ Pollutant List'!$B$7:$B$611,MATCH('5. Pollutant Emissions - MB'!D66,'DEQ Pollutant List'!$A$7:$A$611,0))),"")</f>
        <v/>
      </c>
      <c r="F66" s="20"/>
      <c r="G66" s="37"/>
      <c r="H66" s="47"/>
      <c r="I66" s="47"/>
      <c r="J66" s="38"/>
      <c r="K66" s="18"/>
      <c r="L66" s="12" cm="1">
        <f t="array" ref="L66">IFERROR(IF(ISBLANK($B66),_xlfn.XLOOKUP($A66&amp;$C66,'4. TEUs &amp; Activities- MB'!$A$9:$A$194&amp;'4. TEUs &amp; Activities- MB'!$E$9:$E$194,'4. TEUs &amp; Activities- MB'!$V$9:$V$194),_xlfn.XLOOKUP($B66&amp;$C66,'4. TEUs &amp; Activities- MB'!$B$9:$B$194&amp;'4. TEUs &amp; Activities- MB'!$E$9:$E$194,'4. TEUs &amp; Activities- MB'!$V$9:$V$194))*$F66*IF(ISBLANK($G66),1,$G66)*IF(ISBLANK($H66),1,(1-$H66))*IF(ISBLANK($I66),1,(1-$I66))*IF(ISBLANK($J66),1,(1-$J66)),"REVIEW")</f>
        <v>0</v>
      </c>
      <c r="M66" s="16" cm="1">
        <f t="array" ref="M66">IFERROR(IF(ISBLANK($B66),_xlfn.XLOOKUP($A66&amp;$C66,'4. TEUs &amp; Activities- MB'!$A$9:$A$194&amp;'4. TEUs &amp; Activities- MB'!$E$9:$E$194,'4. TEUs &amp; Activities- MB'!$W$9:$W$194),_xlfn.XLOOKUP($B66&amp;$C66,'4. TEUs &amp; Activities- MB'!$B$9:$B$194&amp;'4. TEUs &amp; Activities- MB'!$E$9:$E$194,'4. TEUs &amp; Activities- MB'!$W$9:$W$194))*$F66*IF(ISBLANK($G66),1,$G66)*IF(ISBLANK($H66),1,(1-$H66))*IF(ISBLANK($I66),1,(1-$I66))*IF(ISBLANK($J66),1,(1-$J66)),"REVIEW")</f>
        <v>0</v>
      </c>
    </row>
    <row r="67" spans="1:13" x14ac:dyDescent="0.25">
      <c r="A67" s="12"/>
      <c r="B67" s="14"/>
      <c r="C67" s="19"/>
      <c r="D67" s="13"/>
      <c r="E67" s="8" t="str">
        <f>IFERROR(IF(D67="No CAS","",INDEX('DEQ Pollutant List'!$B$7:$B$611,MATCH('5. Pollutant Emissions - MB'!D67,'DEQ Pollutant List'!$A$7:$A$611,0))),"")</f>
        <v/>
      </c>
      <c r="F67" s="20"/>
      <c r="G67" s="37"/>
      <c r="H67" s="47"/>
      <c r="I67" s="47"/>
      <c r="J67" s="38"/>
      <c r="K67" s="18"/>
      <c r="L67" s="12" cm="1">
        <f t="array" ref="L67">IFERROR(IF(ISBLANK($B67),_xlfn.XLOOKUP($A67&amp;$C67,'4. TEUs &amp; Activities- MB'!$A$9:$A$194&amp;'4. TEUs &amp; Activities- MB'!$E$9:$E$194,'4. TEUs &amp; Activities- MB'!$V$9:$V$194),_xlfn.XLOOKUP($B67&amp;$C67,'4. TEUs &amp; Activities- MB'!$B$9:$B$194&amp;'4. TEUs &amp; Activities- MB'!$E$9:$E$194,'4. TEUs &amp; Activities- MB'!$V$9:$V$194))*$F67*IF(ISBLANK($G67),1,$G67)*IF(ISBLANK($H67),1,(1-$H67))*IF(ISBLANK($I67),1,(1-$I67))*IF(ISBLANK($J67),1,(1-$J67)),"REVIEW")</f>
        <v>0</v>
      </c>
      <c r="M67" s="16" cm="1">
        <f t="array" ref="M67">IFERROR(IF(ISBLANK($B67),_xlfn.XLOOKUP($A67&amp;$C67,'4. TEUs &amp; Activities- MB'!$A$9:$A$194&amp;'4. TEUs &amp; Activities- MB'!$E$9:$E$194,'4. TEUs &amp; Activities- MB'!$W$9:$W$194),_xlfn.XLOOKUP($B67&amp;$C67,'4. TEUs &amp; Activities- MB'!$B$9:$B$194&amp;'4. TEUs &amp; Activities- MB'!$E$9:$E$194,'4. TEUs &amp; Activities- MB'!$W$9:$W$194))*$F67*IF(ISBLANK($G67),1,$G67)*IF(ISBLANK($H67),1,(1-$H67))*IF(ISBLANK($I67),1,(1-$I67))*IF(ISBLANK($J67),1,(1-$J67)),"REVIEW")</f>
        <v>0</v>
      </c>
    </row>
    <row r="68" spans="1:13" x14ac:dyDescent="0.25">
      <c r="A68" s="12"/>
      <c r="B68" s="14"/>
      <c r="C68" s="19"/>
      <c r="D68" s="13"/>
      <c r="E68" s="8" t="str">
        <f>IFERROR(IF(D68="No CAS","",INDEX('DEQ Pollutant List'!$B$7:$B$611,MATCH('5. Pollutant Emissions - MB'!D68,'DEQ Pollutant List'!$A$7:$A$611,0))),"")</f>
        <v/>
      </c>
      <c r="F68" s="20"/>
      <c r="G68" s="37"/>
      <c r="H68" s="47"/>
      <c r="I68" s="47"/>
      <c r="J68" s="38"/>
      <c r="K68" s="18"/>
      <c r="L68" s="12" cm="1">
        <f t="array" ref="L68">IFERROR(IF(ISBLANK($B68),_xlfn.XLOOKUP($A68&amp;$C68,'4. TEUs &amp; Activities- MB'!$A$9:$A$194&amp;'4. TEUs &amp; Activities- MB'!$E$9:$E$194,'4. TEUs &amp; Activities- MB'!$V$9:$V$194),_xlfn.XLOOKUP($B68&amp;$C68,'4. TEUs &amp; Activities- MB'!$B$9:$B$194&amp;'4. TEUs &amp; Activities- MB'!$E$9:$E$194,'4. TEUs &amp; Activities- MB'!$V$9:$V$194))*$F68*IF(ISBLANK($G68),1,$G68)*IF(ISBLANK($H68),1,(1-$H68))*IF(ISBLANK($I68),1,(1-$I68))*IF(ISBLANK($J68),1,(1-$J68)),"REVIEW")</f>
        <v>0</v>
      </c>
      <c r="M68" s="16" cm="1">
        <f t="array" ref="M68">IFERROR(IF(ISBLANK($B68),_xlfn.XLOOKUP($A68&amp;$C68,'4. TEUs &amp; Activities- MB'!$A$9:$A$194&amp;'4. TEUs &amp; Activities- MB'!$E$9:$E$194,'4. TEUs &amp; Activities- MB'!$W$9:$W$194),_xlfn.XLOOKUP($B68&amp;$C68,'4. TEUs &amp; Activities- MB'!$B$9:$B$194&amp;'4. TEUs &amp; Activities- MB'!$E$9:$E$194,'4. TEUs &amp; Activities- MB'!$W$9:$W$194))*$F68*IF(ISBLANK($G68),1,$G68)*IF(ISBLANK($H68),1,(1-$H68))*IF(ISBLANK($I68),1,(1-$I68))*IF(ISBLANK($J68),1,(1-$J68)),"REVIEW")</f>
        <v>0</v>
      </c>
    </row>
    <row r="69" spans="1:13" x14ac:dyDescent="0.25">
      <c r="A69" s="12"/>
      <c r="B69" s="14"/>
      <c r="C69" s="19"/>
      <c r="D69" s="13"/>
      <c r="E69" s="8" t="str">
        <f>IFERROR(IF(D69="No CAS","",INDEX('DEQ Pollutant List'!$B$7:$B$611,MATCH('5. Pollutant Emissions - MB'!D69,'DEQ Pollutant List'!$A$7:$A$611,0))),"")</f>
        <v/>
      </c>
      <c r="F69" s="20"/>
      <c r="G69" s="37"/>
      <c r="H69" s="47"/>
      <c r="I69" s="47"/>
      <c r="J69" s="38"/>
      <c r="K69" s="18"/>
      <c r="L69" s="12" cm="1">
        <f t="array" ref="L69">IFERROR(IF(ISBLANK($B69),_xlfn.XLOOKUP($A69&amp;$C69,'4. TEUs &amp; Activities- MB'!$A$9:$A$194&amp;'4. TEUs &amp; Activities- MB'!$E$9:$E$194,'4. TEUs &amp; Activities- MB'!$V$9:$V$194),_xlfn.XLOOKUP($B69&amp;$C69,'4. TEUs &amp; Activities- MB'!$B$9:$B$194&amp;'4. TEUs &amp; Activities- MB'!$E$9:$E$194,'4. TEUs &amp; Activities- MB'!$V$9:$V$194))*$F69*IF(ISBLANK($G69),1,$G69)*IF(ISBLANK($H69),1,(1-$H69))*IF(ISBLANK($I69),1,(1-$I69))*IF(ISBLANK($J69),1,(1-$J69)),"REVIEW")</f>
        <v>0</v>
      </c>
      <c r="M69" s="16" cm="1">
        <f t="array" ref="M69">IFERROR(IF(ISBLANK($B69),_xlfn.XLOOKUP($A69&amp;$C69,'4. TEUs &amp; Activities- MB'!$A$9:$A$194&amp;'4. TEUs &amp; Activities- MB'!$E$9:$E$194,'4. TEUs &amp; Activities- MB'!$W$9:$W$194),_xlfn.XLOOKUP($B69&amp;$C69,'4. TEUs &amp; Activities- MB'!$B$9:$B$194&amp;'4. TEUs &amp; Activities- MB'!$E$9:$E$194,'4. TEUs &amp; Activities- MB'!$W$9:$W$194))*$F69*IF(ISBLANK($G69),1,$G69)*IF(ISBLANK($H69),1,(1-$H69))*IF(ISBLANK($I69),1,(1-$I69))*IF(ISBLANK($J69),1,(1-$J69)),"REVIEW")</f>
        <v>0</v>
      </c>
    </row>
    <row r="70" spans="1:13" x14ac:dyDescent="0.25">
      <c r="A70" s="12"/>
      <c r="B70" s="14"/>
      <c r="C70" s="19"/>
      <c r="D70" s="13"/>
      <c r="E70" s="8" t="str">
        <f>IFERROR(IF(D70="No CAS","",INDEX('DEQ Pollutant List'!$B$7:$B$611,MATCH('5. Pollutant Emissions - MB'!D70,'DEQ Pollutant List'!$A$7:$A$611,0))),"")</f>
        <v/>
      </c>
      <c r="F70" s="20"/>
      <c r="G70" s="37"/>
      <c r="H70" s="47"/>
      <c r="I70" s="47"/>
      <c r="J70" s="38"/>
      <c r="K70" s="18"/>
      <c r="L70" s="12" cm="1">
        <f t="array" ref="L70">IFERROR(IF(ISBLANK($B70),_xlfn.XLOOKUP($A70&amp;$C70,'4. TEUs &amp; Activities- MB'!$A$9:$A$194&amp;'4. TEUs &amp; Activities- MB'!$E$9:$E$194,'4. TEUs &amp; Activities- MB'!$V$9:$V$194),_xlfn.XLOOKUP($B70&amp;$C70,'4. TEUs &amp; Activities- MB'!$B$9:$B$194&amp;'4. TEUs &amp; Activities- MB'!$E$9:$E$194,'4. TEUs &amp; Activities- MB'!$V$9:$V$194))*$F70*IF(ISBLANK($G70),1,$G70)*IF(ISBLANK($H70),1,(1-$H70))*IF(ISBLANK($I70),1,(1-$I70))*IF(ISBLANK($J70),1,(1-$J70)),"REVIEW")</f>
        <v>0</v>
      </c>
      <c r="M70" s="16" cm="1">
        <f t="array" ref="M70">IFERROR(IF(ISBLANK($B70),_xlfn.XLOOKUP($A70&amp;$C70,'4. TEUs &amp; Activities- MB'!$A$9:$A$194&amp;'4. TEUs &amp; Activities- MB'!$E$9:$E$194,'4. TEUs &amp; Activities- MB'!$W$9:$W$194),_xlfn.XLOOKUP($B70&amp;$C70,'4. TEUs &amp; Activities- MB'!$B$9:$B$194&amp;'4. TEUs &amp; Activities- MB'!$E$9:$E$194,'4. TEUs &amp; Activities- MB'!$W$9:$W$194))*$F70*IF(ISBLANK($G70),1,$G70)*IF(ISBLANK($H70),1,(1-$H70))*IF(ISBLANK($I70),1,(1-$I70))*IF(ISBLANK($J70),1,(1-$J70)),"REVIEW")</f>
        <v>0</v>
      </c>
    </row>
    <row r="71" spans="1:13" x14ac:dyDescent="0.25">
      <c r="A71" s="12"/>
      <c r="B71" s="14"/>
      <c r="C71" s="19"/>
      <c r="D71" s="13"/>
      <c r="E71" s="8" t="str">
        <f>IFERROR(IF(D71="No CAS","",INDEX('DEQ Pollutant List'!$B$7:$B$611,MATCH('5. Pollutant Emissions - MB'!D71,'DEQ Pollutant List'!$A$7:$A$611,0))),"")</f>
        <v/>
      </c>
      <c r="F71" s="20"/>
      <c r="G71" s="37"/>
      <c r="H71" s="47"/>
      <c r="I71" s="47"/>
      <c r="J71" s="38"/>
      <c r="K71" s="18"/>
      <c r="L71" s="12" cm="1">
        <f t="array" ref="L71">IFERROR(IF(ISBLANK($B71),_xlfn.XLOOKUP($A71&amp;$C71,'4. TEUs &amp; Activities- MB'!$A$9:$A$194&amp;'4. TEUs &amp; Activities- MB'!$E$9:$E$194,'4. TEUs &amp; Activities- MB'!$V$9:$V$194),_xlfn.XLOOKUP($B71&amp;$C71,'4. TEUs &amp; Activities- MB'!$B$9:$B$194&amp;'4. TEUs &amp; Activities- MB'!$E$9:$E$194,'4. TEUs &amp; Activities- MB'!$V$9:$V$194))*$F71*IF(ISBLANK($G71),1,$G71)*IF(ISBLANK($H71),1,(1-$H71))*IF(ISBLANK($I71),1,(1-$I71))*IF(ISBLANK($J71),1,(1-$J71)),"REVIEW")</f>
        <v>0</v>
      </c>
      <c r="M71" s="16" cm="1">
        <f t="array" ref="M71">IFERROR(IF(ISBLANK($B71),_xlfn.XLOOKUP($A71&amp;$C71,'4. TEUs &amp; Activities- MB'!$A$9:$A$194&amp;'4. TEUs &amp; Activities- MB'!$E$9:$E$194,'4. TEUs &amp; Activities- MB'!$W$9:$W$194),_xlfn.XLOOKUP($B71&amp;$C71,'4. TEUs &amp; Activities- MB'!$B$9:$B$194&amp;'4. TEUs &amp; Activities- MB'!$E$9:$E$194,'4. TEUs &amp; Activities- MB'!$W$9:$W$194))*$F71*IF(ISBLANK($G71),1,$G71)*IF(ISBLANK($H71),1,(1-$H71))*IF(ISBLANK($I71),1,(1-$I71))*IF(ISBLANK($J71),1,(1-$J71)),"REVIEW")</f>
        <v>0</v>
      </c>
    </row>
    <row r="72" spans="1:13" x14ac:dyDescent="0.25">
      <c r="A72" s="12"/>
      <c r="B72" s="14"/>
      <c r="C72" s="19"/>
      <c r="D72" s="13"/>
      <c r="E72" s="8" t="str">
        <f>IFERROR(IF(D72="No CAS","",INDEX('DEQ Pollutant List'!$B$7:$B$611,MATCH('5. Pollutant Emissions - MB'!D72,'DEQ Pollutant List'!$A$7:$A$611,0))),"")</f>
        <v/>
      </c>
      <c r="F72" s="20"/>
      <c r="G72" s="37"/>
      <c r="H72" s="47"/>
      <c r="I72" s="47"/>
      <c r="J72" s="38"/>
      <c r="K72" s="18"/>
      <c r="L72" s="12" cm="1">
        <f t="array" ref="L72">IFERROR(IF(ISBLANK($B72),_xlfn.XLOOKUP($A72&amp;$C72,'4. TEUs &amp; Activities- MB'!$A$9:$A$194&amp;'4. TEUs &amp; Activities- MB'!$E$9:$E$194,'4. TEUs &amp; Activities- MB'!$V$9:$V$194),_xlfn.XLOOKUP($B72&amp;$C72,'4. TEUs &amp; Activities- MB'!$B$9:$B$194&amp;'4. TEUs &amp; Activities- MB'!$E$9:$E$194,'4. TEUs &amp; Activities- MB'!$V$9:$V$194))*$F72*IF(ISBLANK($G72),1,$G72)*IF(ISBLANK($H72),1,(1-$H72))*IF(ISBLANK($I72),1,(1-$I72))*IF(ISBLANK($J72),1,(1-$J72)),"REVIEW")</f>
        <v>0</v>
      </c>
      <c r="M72" s="16" cm="1">
        <f t="array" ref="M72">IFERROR(IF(ISBLANK($B72),_xlfn.XLOOKUP($A72&amp;$C72,'4. TEUs &amp; Activities- MB'!$A$9:$A$194&amp;'4. TEUs &amp; Activities- MB'!$E$9:$E$194,'4. TEUs &amp; Activities- MB'!$W$9:$W$194),_xlfn.XLOOKUP($B72&amp;$C72,'4. TEUs &amp; Activities- MB'!$B$9:$B$194&amp;'4. TEUs &amp; Activities- MB'!$E$9:$E$194,'4. TEUs &amp; Activities- MB'!$W$9:$W$194))*$F72*IF(ISBLANK($G72),1,$G72)*IF(ISBLANK($H72),1,(1-$H72))*IF(ISBLANK($I72),1,(1-$I72))*IF(ISBLANK($J72),1,(1-$J72)),"REVIEW")</f>
        <v>0</v>
      </c>
    </row>
    <row r="73" spans="1:13" x14ac:dyDescent="0.25">
      <c r="A73" s="12"/>
      <c r="B73" s="14"/>
      <c r="C73" s="19"/>
      <c r="D73" s="13"/>
      <c r="E73" s="8" t="str">
        <f>IFERROR(IF(D73="No CAS","",INDEX('DEQ Pollutant List'!$B$7:$B$611,MATCH('5. Pollutant Emissions - MB'!D73,'DEQ Pollutant List'!$A$7:$A$611,0))),"")</f>
        <v/>
      </c>
      <c r="F73" s="20"/>
      <c r="G73" s="37"/>
      <c r="H73" s="47"/>
      <c r="I73" s="47"/>
      <c r="J73" s="38"/>
      <c r="K73" s="18"/>
      <c r="L73" s="12" cm="1">
        <f t="array" ref="L73">IFERROR(IF(ISBLANK($B73),_xlfn.XLOOKUP($A73&amp;$C73,'4. TEUs &amp; Activities- MB'!$A$9:$A$194&amp;'4. TEUs &amp; Activities- MB'!$E$9:$E$194,'4. TEUs &amp; Activities- MB'!$V$9:$V$194),_xlfn.XLOOKUP($B73&amp;$C73,'4. TEUs &amp; Activities- MB'!$B$9:$B$194&amp;'4. TEUs &amp; Activities- MB'!$E$9:$E$194,'4. TEUs &amp; Activities- MB'!$V$9:$V$194))*$F73*IF(ISBLANK($G73),1,$G73)*IF(ISBLANK($H73),1,(1-$H73))*IF(ISBLANK($I73),1,(1-$I73))*IF(ISBLANK($J73),1,(1-$J73)),"REVIEW")</f>
        <v>0</v>
      </c>
      <c r="M73" s="16" cm="1">
        <f t="array" ref="M73">IFERROR(IF(ISBLANK($B73),_xlfn.XLOOKUP($A73&amp;$C73,'4. TEUs &amp; Activities- MB'!$A$9:$A$194&amp;'4. TEUs &amp; Activities- MB'!$E$9:$E$194,'4. TEUs &amp; Activities- MB'!$W$9:$W$194),_xlfn.XLOOKUP($B73&amp;$C73,'4. TEUs &amp; Activities- MB'!$B$9:$B$194&amp;'4. TEUs &amp; Activities- MB'!$E$9:$E$194,'4. TEUs &amp; Activities- MB'!$W$9:$W$194))*$F73*IF(ISBLANK($G73),1,$G73)*IF(ISBLANK($H73),1,(1-$H73))*IF(ISBLANK($I73),1,(1-$I73))*IF(ISBLANK($J73),1,(1-$J73)),"REVIEW")</f>
        <v>0</v>
      </c>
    </row>
    <row r="74" spans="1:13" x14ac:dyDescent="0.25">
      <c r="A74" s="12"/>
      <c r="B74" s="14"/>
      <c r="C74" s="19"/>
      <c r="D74" s="13"/>
      <c r="E74" s="8" t="str">
        <f>IFERROR(IF(D74="No CAS","",INDEX('DEQ Pollutant List'!$B$7:$B$611,MATCH('5. Pollutant Emissions - MB'!D74,'DEQ Pollutant List'!$A$7:$A$611,0))),"")</f>
        <v/>
      </c>
      <c r="F74" s="20"/>
      <c r="G74" s="37"/>
      <c r="H74" s="47"/>
      <c r="I74" s="47"/>
      <c r="J74" s="38"/>
      <c r="K74" s="18"/>
      <c r="L74" s="12" cm="1">
        <f t="array" ref="L74">IFERROR(IF(ISBLANK($B74),_xlfn.XLOOKUP($A74&amp;$C74,'4. TEUs &amp; Activities- MB'!$A$9:$A$194&amp;'4. TEUs &amp; Activities- MB'!$E$9:$E$194,'4. TEUs &amp; Activities- MB'!$V$9:$V$194),_xlfn.XLOOKUP($B74&amp;$C74,'4. TEUs &amp; Activities- MB'!$B$9:$B$194&amp;'4. TEUs &amp; Activities- MB'!$E$9:$E$194,'4. TEUs &amp; Activities- MB'!$V$9:$V$194))*$F74*IF(ISBLANK($G74),1,$G74)*IF(ISBLANK($H74),1,(1-$H74))*IF(ISBLANK($I74),1,(1-$I74))*IF(ISBLANK($J74),1,(1-$J74)),"REVIEW")</f>
        <v>0</v>
      </c>
      <c r="M74" s="16" cm="1">
        <f t="array" ref="M74">IFERROR(IF(ISBLANK($B74),_xlfn.XLOOKUP($A74&amp;$C74,'4. TEUs &amp; Activities- MB'!$A$9:$A$194&amp;'4. TEUs &amp; Activities- MB'!$E$9:$E$194,'4. TEUs &amp; Activities- MB'!$W$9:$W$194),_xlfn.XLOOKUP($B74&amp;$C74,'4. TEUs &amp; Activities- MB'!$B$9:$B$194&amp;'4. TEUs &amp; Activities- MB'!$E$9:$E$194,'4. TEUs &amp; Activities- MB'!$W$9:$W$194))*$F74*IF(ISBLANK($G74),1,$G74)*IF(ISBLANK($H74),1,(1-$H74))*IF(ISBLANK($I74),1,(1-$I74))*IF(ISBLANK($J74),1,(1-$J74)),"REVIEW")</f>
        <v>0</v>
      </c>
    </row>
    <row r="75" spans="1:13" x14ac:dyDescent="0.25">
      <c r="A75" s="12"/>
      <c r="B75" s="14"/>
      <c r="C75" s="19"/>
      <c r="D75" s="13"/>
      <c r="E75" s="8" t="str">
        <f>IFERROR(IF(D75="No CAS","",INDEX('DEQ Pollutant List'!$B$7:$B$611,MATCH('5. Pollutant Emissions - MB'!D75,'DEQ Pollutant List'!$A$7:$A$611,0))),"")</f>
        <v/>
      </c>
      <c r="F75" s="20"/>
      <c r="G75" s="37"/>
      <c r="H75" s="47"/>
      <c r="I75" s="47"/>
      <c r="J75" s="38"/>
      <c r="K75" s="18"/>
      <c r="L75" s="12" cm="1">
        <f t="array" ref="L75">IFERROR(IF(ISBLANK($B75),_xlfn.XLOOKUP($A75&amp;$C75,'4. TEUs &amp; Activities- MB'!$A$9:$A$194&amp;'4. TEUs &amp; Activities- MB'!$E$9:$E$194,'4. TEUs &amp; Activities- MB'!$V$9:$V$194),_xlfn.XLOOKUP($B75&amp;$C75,'4. TEUs &amp; Activities- MB'!$B$9:$B$194&amp;'4. TEUs &amp; Activities- MB'!$E$9:$E$194,'4. TEUs &amp; Activities- MB'!$V$9:$V$194))*$F75*IF(ISBLANK($G75),1,$G75)*IF(ISBLANK($H75),1,(1-$H75))*IF(ISBLANK($I75),1,(1-$I75))*IF(ISBLANK($J75),1,(1-$J75)),"REVIEW")</f>
        <v>0</v>
      </c>
      <c r="M75" s="16" cm="1">
        <f t="array" ref="M75">IFERROR(IF(ISBLANK($B75),_xlfn.XLOOKUP($A75&amp;$C75,'4. TEUs &amp; Activities- MB'!$A$9:$A$194&amp;'4. TEUs &amp; Activities- MB'!$E$9:$E$194,'4. TEUs &amp; Activities- MB'!$W$9:$W$194),_xlfn.XLOOKUP($B75&amp;$C75,'4. TEUs &amp; Activities- MB'!$B$9:$B$194&amp;'4. TEUs &amp; Activities- MB'!$E$9:$E$194,'4. TEUs &amp; Activities- MB'!$W$9:$W$194))*$F75*IF(ISBLANK($G75),1,$G75)*IF(ISBLANK($H75),1,(1-$H75))*IF(ISBLANK($I75),1,(1-$I75))*IF(ISBLANK($J75),1,(1-$J75)),"REVIEW")</f>
        <v>0</v>
      </c>
    </row>
    <row r="76" spans="1:13" x14ac:dyDescent="0.25">
      <c r="A76" s="12"/>
      <c r="B76" s="14"/>
      <c r="C76" s="19"/>
      <c r="D76" s="13"/>
      <c r="E76" s="8" t="str">
        <f>IFERROR(IF(D76="No CAS","",INDEX('DEQ Pollutant List'!$B$7:$B$611,MATCH('5. Pollutant Emissions - MB'!D76,'DEQ Pollutant List'!$A$7:$A$611,0))),"")</f>
        <v/>
      </c>
      <c r="F76" s="20"/>
      <c r="G76" s="37"/>
      <c r="H76" s="47"/>
      <c r="I76" s="47"/>
      <c r="J76" s="38"/>
      <c r="K76" s="18"/>
      <c r="L76" s="12" cm="1">
        <f t="array" ref="L76">IFERROR(IF(ISBLANK($B76),_xlfn.XLOOKUP($A76&amp;$C76,'4. TEUs &amp; Activities- MB'!$A$9:$A$194&amp;'4. TEUs &amp; Activities- MB'!$E$9:$E$194,'4. TEUs &amp; Activities- MB'!$V$9:$V$194),_xlfn.XLOOKUP($B76&amp;$C76,'4. TEUs &amp; Activities- MB'!$B$9:$B$194&amp;'4. TEUs &amp; Activities- MB'!$E$9:$E$194,'4. TEUs &amp; Activities- MB'!$V$9:$V$194))*$F76*IF(ISBLANK($G76),1,$G76)*IF(ISBLANK($H76),1,(1-$H76))*IF(ISBLANK($I76),1,(1-$I76))*IF(ISBLANK($J76),1,(1-$J76)),"REVIEW")</f>
        <v>0</v>
      </c>
      <c r="M76" s="16" cm="1">
        <f t="array" ref="M76">IFERROR(IF(ISBLANK($B76),_xlfn.XLOOKUP($A76&amp;$C76,'4. TEUs &amp; Activities- MB'!$A$9:$A$194&amp;'4. TEUs &amp; Activities- MB'!$E$9:$E$194,'4. TEUs &amp; Activities- MB'!$W$9:$W$194),_xlfn.XLOOKUP($B76&amp;$C76,'4. TEUs &amp; Activities- MB'!$B$9:$B$194&amp;'4. TEUs &amp; Activities- MB'!$E$9:$E$194,'4. TEUs &amp; Activities- MB'!$W$9:$W$194))*$F76*IF(ISBLANK($G76),1,$G76)*IF(ISBLANK($H76),1,(1-$H76))*IF(ISBLANK($I76),1,(1-$I76))*IF(ISBLANK($J76),1,(1-$J76)),"REVIEW")</f>
        <v>0</v>
      </c>
    </row>
    <row r="77" spans="1:13" x14ac:dyDescent="0.25">
      <c r="A77" s="12"/>
      <c r="B77" s="14"/>
      <c r="C77" s="19"/>
      <c r="D77" s="13"/>
      <c r="E77" s="8" t="str">
        <f>IFERROR(IF(D77="No CAS","",INDEX('DEQ Pollutant List'!$B$7:$B$611,MATCH('5. Pollutant Emissions - MB'!D77,'DEQ Pollutant List'!$A$7:$A$611,0))),"")</f>
        <v/>
      </c>
      <c r="F77" s="20"/>
      <c r="G77" s="37"/>
      <c r="H77" s="47"/>
      <c r="I77" s="47"/>
      <c r="J77" s="38"/>
      <c r="K77" s="18"/>
      <c r="L77" s="12" cm="1">
        <f t="array" ref="L77">IFERROR(IF(ISBLANK($B77),_xlfn.XLOOKUP($A77&amp;$C77,'4. TEUs &amp; Activities- MB'!$A$9:$A$194&amp;'4. TEUs &amp; Activities- MB'!$E$9:$E$194,'4. TEUs &amp; Activities- MB'!$V$9:$V$194),_xlfn.XLOOKUP($B77&amp;$C77,'4. TEUs &amp; Activities- MB'!$B$9:$B$194&amp;'4. TEUs &amp; Activities- MB'!$E$9:$E$194,'4. TEUs &amp; Activities- MB'!$V$9:$V$194))*$F77*IF(ISBLANK($G77),1,$G77)*IF(ISBLANK($H77),1,(1-$H77))*IF(ISBLANK($I77),1,(1-$I77))*IF(ISBLANK($J77),1,(1-$J77)),"REVIEW")</f>
        <v>0</v>
      </c>
      <c r="M77" s="16" cm="1">
        <f t="array" ref="M77">IFERROR(IF(ISBLANK($B77),_xlfn.XLOOKUP($A77&amp;$C77,'4. TEUs &amp; Activities- MB'!$A$9:$A$194&amp;'4. TEUs &amp; Activities- MB'!$E$9:$E$194,'4. TEUs &amp; Activities- MB'!$W$9:$W$194),_xlfn.XLOOKUP($B77&amp;$C77,'4. TEUs &amp; Activities- MB'!$B$9:$B$194&amp;'4. TEUs &amp; Activities- MB'!$E$9:$E$194,'4. TEUs &amp; Activities- MB'!$W$9:$W$194))*$F77*IF(ISBLANK($G77),1,$G77)*IF(ISBLANK($H77),1,(1-$H77))*IF(ISBLANK($I77),1,(1-$I77))*IF(ISBLANK($J77),1,(1-$J77)),"REVIEW")</f>
        <v>0</v>
      </c>
    </row>
    <row r="78" spans="1:13" x14ac:dyDescent="0.25">
      <c r="A78" s="12"/>
      <c r="B78" s="14"/>
      <c r="C78" s="19"/>
      <c r="D78" s="13"/>
      <c r="E78" s="8" t="str">
        <f>IFERROR(IF(D78="No CAS","",INDEX('DEQ Pollutant List'!$B$7:$B$611,MATCH('5. Pollutant Emissions - MB'!D78,'DEQ Pollutant List'!$A$7:$A$611,0))),"")</f>
        <v/>
      </c>
      <c r="F78" s="20"/>
      <c r="G78" s="37"/>
      <c r="H78" s="47"/>
      <c r="I78" s="47"/>
      <c r="J78" s="38"/>
      <c r="K78" s="18"/>
      <c r="L78" s="12" cm="1">
        <f t="array" ref="L78">IFERROR(IF(ISBLANK($B78),_xlfn.XLOOKUP($A78&amp;$C78,'4. TEUs &amp; Activities- MB'!$A$9:$A$194&amp;'4. TEUs &amp; Activities- MB'!$E$9:$E$194,'4. TEUs &amp; Activities- MB'!$V$9:$V$194),_xlfn.XLOOKUP($B78&amp;$C78,'4. TEUs &amp; Activities- MB'!$B$9:$B$194&amp;'4. TEUs &amp; Activities- MB'!$E$9:$E$194,'4. TEUs &amp; Activities- MB'!$V$9:$V$194))*$F78*IF(ISBLANK($G78),1,$G78)*IF(ISBLANK($H78),1,(1-$H78))*IF(ISBLANK($I78),1,(1-$I78))*IF(ISBLANK($J78),1,(1-$J78)),"REVIEW")</f>
        <v>0</v>
      </c>
      <c r="M78" s="16" cm="1">
        <f t="array" ref="M78">IFERROR(IF(ISBLANK($B78),_xlfn.XLOOKUP($A78&amp;$C78,'4. TEUs &amp; Activities- MB'!$A$9:$A$194&amp;'4. TEUs &amp; Activities- MB'!$E$9:$E$194,'4. TEUs &amp; Activities- MB'!$W$9:$W$194),_xlfn.XLOOKUP($B78&amp;$C78,'4. TEUs &amp; Activities- MB'!$B$9:$B$194&amp;'4. TEUs &amp; Activities- MB'!$E$9:$E$194,'4. TEUs &amp; Activities- MB'!$W$9:$W$194))*$F78*IF(ISBLANK($G78),1,$G78)*IF(ISBLANK($H78),1,(1-$H78))*IF(ISBLANK($I78),1,(1-$I78))*IF(ISBLANK($J78),1,(1-$J78)),"REVIEW")</f>
        <v>0</v>
      </c>
    </row>
    <row r="79" spans="1:13" x14ac:dyDescent="0.25">
      <c r="A79" s="12"/>
      <c r="B79" s="14"/>
      <c r="C79" s="19"/>
      <c r="D79" s="13"/>
      <c r="E79" s="8" t="str">
        <f>IFERROR(IF(D79="No CAS","",INDEX('DEQ Pollutant List'!$B$7:$B$611,MATCH('5. Pollutant Emissions - MB'!D79,'DEQ Pollutant List'!$A$7:$A$611,0))),"")</f>
        <v/>
      </c>
      <c r="F79" s="20"/>
      <c r="G79" s="37"/>
      <c r="H79" s="47"/>
      <c r="I79" s="47"/>
      <c r="J79" s="38"/>
      <c r="K79" s="18"/>
      <c r="L79" s="12" cm="1">
        <f t="array" ref="L79">IFERROR(IF(ISBLANK($B79),_xlfn.XLOOKUP($A79&amp;$C79,'4. TEUs &amp; Activities- MB'!$A$9:$A$194&amp;'4. TEUs &amp; Activities- MB'!$E$9:$E$194,'4. TEUs &amp; Activities- MB'!$V$9:$V$194),_xlfn.XLOOKUP($B79&amp;$C79,'4. TEUs &amp; Activities- MB'!$B$9:$B$194&amp;'4. TEUs &amp; Activities- MB'!$E$9:$E$194,'4. TEUs &amp; Activities- MB'!$V$9:$V$194))*$F79*IF(ISBLANK($G79),1,$G79)*IF(ISBLANK($H79),1,(1-$H79))*IF(ISBLANK($I79),1,(1-$I79))*IF(ISBLANK($J79),1,(1-$J79)),"REVIEW")</f>
        <v>0</v>
      </c>
      <c r="M79" s="16" cm="1">
        <f t="array" ref="M79">IFERROR(IF(ISBLANK($B79),_xlfn.XLOOKUP($A79&amp;$C79,'4. TEUs &amp; Activities- MB'!$A$9:$A$194&amp;'4. TEUs &amp; Activities- MB'!$E$9:$E$194,'4. TEUs &amp; Activities- MB'!$W$9:$W$194),_xlfn.XLOOKUP($B79&amp;$C79,'4. TEUs &amp; Activities- MB'!$B$9:$B$194&amp;'4. TEUs &amp; Activities- MB'!$E$9:$E$194,'4. TEUs &amp; Activities- MB'!$W$9:$W$194))*$F79*IF(ISBLANK($G79),1,$G79)*IF(ISBLANK($H79),1,(1-$H79))*IF(ISBLANK($I79),1,(1-$I79))*IF(ISBLANK($J79),1,(1-$J79)),"REVIEW")</f>
        <v>0</v>
      </c>
    </row>
    <row r="80" spans="1:13" x14ac:dyDescent="0.25">
      <c r="A80" s="12"/>
      <c r="B80" s="14"/>
      <c r="C80" s="19"/>
      <c r="D80" s="13"/>
      <c r="E80" s="8" t="str">
        <f>IFERROR(IF(D80="No CAS","",INDEX('DEQ Pollutant List'!$B$7:$B$611,MATCH('5. Pollutant Emissions - MB'!D80,'DEQ Pollutant List'!$A$7:$A$611,0))),"")</f>
        <v/>
      </c>
      <c r="F80" s="20"/>
      <c r="G80" s="37"/>
      <c r="H80" s="47"/>
      <c r="I80" s="47"/>
      <c r="J80" s="38"/>
      <c r="K80" s="18"/>
      <c r="L80" s="12" cm="1">
        <f t="array" ref="L80">IFERROR(IF(ISBLANK($B80),_xlfn.XLOOKUP($A80&amp;$C80,'4. TEUs &amp; Activities- MB'!$A$9:$A$194&amp;'4. TEUs &amp; Activities- MB'!$E$9:$E$194,'4. TEUs &amp; Activities- MB'!$V$9:$V$194),_xlfn.XLOOKUP($B80&amp;$C80,'4. TEUs &amp; Activities- MB'!$B$9:$B$194&amp;'4. TEUs &amp; Activities- MB'!$E$9:$E$194,'4. TEUs &amp; Activities- MB'!$V$9:$V$194))*$F80*IF(ISBLANK($G80),1,$G80)*IF(ISBLANK($H80),1,(1-$H80))*IF(ISBLANK($I80),1,(1-$I80))*IF(ISBLANK($J80),1,(1-$J80)),"REVIEW")</f>
        <v>0</v>
      </c>
      <c r="M80" s="16" cm="1">
        <f t="array" ref="M80">IFERROR(IF(ISBLANK($B80),_xlfn.XLOOKUP($A80&amp;$C80,'4. TEUs &amp; Activities- MB'!$A$9:$A$194&amp;'4. TEUs &amp; Activities- MB'!$E$9:$E$194,'4. TEUs &amp; Activities- MB'!$W$9:$W$194),_xlfn.XLOOKUP($B80&amp;$C80,'4. TEUs &amp; Activities- MB'!$B$9:$B$194&amp;'4. TEUs &amp; Activities- MB'!$E$9:$E$194,'4. TEUs &amp; Activities- MB'!$W$9:$W$194))*$F80*IF(ISBLANK($G80),1,$G80)*IF(ISBLANK($H80),1,(1-$H80))*IF(ISBLANK($I80),1,(1-$I80))*IF(ISBLANK($J80),1,(1-$J80)),"REVIEW")</f>
        <v>0</v>
      </c>
    </row>
    <row r="81" spans="1:13" x14ac:dyDescent="0.25">
      <c r="A81" s="12"/>
      <c r="B81" s="14"/>
      <c r="C81" s="19"/>
      <c r="D81" s="13"/>
      <c r="E81" s="8" t="str">
        <f>IFERROR(IF(D81="No CAS","",INDEX('DEQ Pollutant List'!$B$7:$B$611,MATCH('5. Pollutant Emissions - MB'!D81,'DEQ Pollutant List'!$A$7:$A$611,0))),"")</f>
        <v/>
      </c>
      <c r="F81" s="20"/>
      <c r="G81" s="37"/>
      <c r="H81" s="47"/>
      <c r="I81" s="47"/>
      <c r="J81" s="38"/>
      <c r="K81" s="18"/>
      <c r="L81" s="12" cm="1">
        <f t="array" ref="L81">IFERROR(IF(ISBLANK($B81),_xlfn.XLOOKUP($A81&amp;$C81,'4. TEUs &amp; Activities- MB'!$A$9:$A$194&amp;'4. TEUs &amp; Activities- MB'!$E$9:$E$194,'4. TEUs &amp; Activities- MB'!$V$9:$V$194),_xlfn.XLOOKUP($B81&amp;$C81,'4. TEUs &amp; Activities- MB'!$B$9:$B$194&amp;'4. TEUs &amp; Activities- MB'!$E$9:$E$194,'4. TEUs &amp; Activities- MB'!$V$9:$V$194))*$F81*IF(ISBLANK($G81),1,$G81)*IF(ISBLANK($H81),1,(1-$H81))*IF(ISBLANK($I81),1,(1-$I81))*IF(ISBLANK($J81),1,(1-$J81)),"REVIEW")</f>
        <v>0</v>
      </c>
      <c r="M81" s="16" cm="1">
        <f t="array" ref="M81">IFERROR(IF(ISBLANK($B81),_xlfn.XLOOKUP($A81&amp;$C81,'4. TEUs &amp; Activities- MB'!$A$9:$A$194&amp;'4. TEUs &amp; Activities- MB'!$E$9:$E$194,'4. TEUs &amp; Activities- MB'!$W$9:$W$194),_xlfn.XLOOKUP($B81&amp;$C81,'4. TEUs &amp; Activities- MB'!$B$9:$B$194&amp;'4. TEUs &amp; Activities- MB'!$E$9:$E$194,'4. TEUs &amp; Activities- MB'!$W$9:$W$194))*$F81*IF(ISBLANK($G81),1,$G81)*IF(ISBLANK($H81),1,(1-$H81))*IF(ISBLANK($I81),1,(1-$I81))*IF(ISBLANK($J81),1,(1-$J81)),"REVIEW")</f>
        <v>0</v>
      </c>
    </row>
    <row r="82" spans="1:13" x14ac:dyDescent="0.25">
      <c r="A82" s="12"/>
      <c r="B82" s="14"/>
      <c r="C82" s="19"/>
      <c r="D82" s="13"/>
      <c r="E82" s="8" t="str">
        <f>IFERROR(IF(D82="No CAS","",INDEX('DEQ Pollutant List'!$B$7:$B$611,MATCH('5. Pollutant Emissions - MB'!D82,'DEQ Pollutant List'!$A$7:$A$611,0))),"")</f>
        <v/>
      </c>
      <c r="F82" s="20"/>
      <c r="G82" s="37"/>
      <c r="H82" s="47"/>
      <c r="I82" s="47"/>
      <c r="J82" s="38"/>
      <c r="K82" s="18"/>
      <c r="L82" s="12" cm="1">
        <f t="array" ref="L82">IFERROR(IF(ISBLANK($B82),_xlfn.XLOOKUP($A82&amp;$C82,'4. TEUs &amp; Activities- MB'!$A$9:$A$194&amp;'4. TEUs &amp; Activities- MB'!$E$9:$E$194,'4. TEUs &amp; Activities- MB'!$V$9:$V$194),_xlfn.XLOOKUP($B82&amp;$C82,'4. TEUs &amp; Activities- MB'!$B$9:$B$194&amp;'4. TEUs &amp; Activities- MB'!$E$9:$E$194,'4. TEUs &amp; Activities- MB'!$V$9:$V$194))*$F82*IF(ISBLANK($G82),1,$G82)*IF(ISBLANK($H82),1,(1-$H82))*IF(ISBLANK($I82),1,(1-$I82))*IF(ISBLANK($J82),1,(1-$J82)),"REVIEW")</f>
        <v>0</v>
      </c>
      <c r="M82" s="16" cm="1">
        <f t="array" ref="M82">IFERROR(IF(ISBLANK($B82),_xlfn.XLOOKUP($A82&amp;$C82,'4. TEUs &amp; Activities- MB'!$A$9:$A$194&amp;'4. TEUs &amp; Activities- MB'!$E$9:$E$194,'4. TEUs &amp; Activities- MB'!$W$9:$W$194),_xlfn.XLOOKUP($B82&amp;$C82,'4. TEUs &amp; Activities- MB'!$B$9:$B$194&amp;'4. TEUs &amp; Activities- MB'!$E$9:$E$194,'4. TEUs &amp; Activities- MB'!$W$9:$W$194))*$F82*IF(ISBLANK($G82),1,$G82)*IF(ISBLANK($H82),1,(1-$H82))*IF(ISBLANK($I82),1,(1-$I82))*IF(ISBLANK($J82),1,(1-$J82)),"REVIEW")</f>
        <v>0</v>
      </c>
    </row>
    <row r="83" spans="1:13" x14ac:dyDescent="0.25">
      <c r="A83" s="12"/>
      <c r="B83" s="14"/>
      <c r="C83" s="19"/>
      <c r="D83" s="13"/>
      <c r="E83" s="8" t="str">
        <f>IFERROR(IF(D83="No CAS","",INDEX('DEQ Pollutant List'!$B$7:$B$611,MATCH('5. Pollutant Emissions - MB'!D83,'DEQ Pollutant List'!$A$7:$A$611,0))),"")</f>
        <v/>
      </c>
      <c r="F83" s="20"/>
      <c r="G83" s="37"/>
      <c r="H83" s="47"/>
      <c r="I83" s="47"/>
      <c r="J83" s="38"/>
      <c r="K83" s="18"/>
      <c r="L83" s="12" cm="1">
        <f t="array" ref="L83">IFERROR(IF(ISBLANK($B83),_xlfn.XLOOKUP($A83&amp;$C83,'4. TEUs &amp; Activities- MB'!$A$9:$A$194&amp;'4. TEUs &amp; Activities- MB'!$E$9:$E$194,'4. TEUs &amp; Activities- MB'!$V$9:$V$194),_xlfn.XLOOKUP($B83&amp;$C83,'4. TEUs &amp; Activities- MB'!$B$9:$B$194&amp;'4. TEUs &amp; Activities- MB'!$E$9:$E$194,'4. TEUs &amp; Activities- MB'!$V$9:$V$194))*$F83*IF(ISBLANK($G83),1,$G83)*IF(ISBLANK($H83),1,(1-$H83))*IF(ISBLANK($I83),1,(1-$I83))*IF(ISBLANK($J83),1,(1-$J83)),"REVIEW")</f>
        <v>0</v>
      </c>
      <c r="M83" s="16" cm="1">
        <f t="array" ref="M83">IFERROR(IF(ISBLANK($B83),_xlfn.XLOOKUP($A83&amp;$C83,'4. TEUs &amp; Activities- MB'!$A$9:$A$194&amp;'4. TEUs &amp; Activities- MB'!$E$9:$E$194,'4. TEUs &amp; Activities- MB'!$W$9:$W$194),_xlfn.XLOOKUP($B83&amp;$C83,'4. TEUs &amp; Activities- MB'!$B$9:$B$194&amp;'4. TEUs &amp; Activities- MB'!$E$9:$E$194,'4. TEUs &amp; Activities- MB'!$W$9:$W$194))*$F83*IF(ISBLANK($G83),1,$G83)*IF(ISBLANK($H83),1,(1-$H83))*IF(ISBLANK($I83),1,(1-$I83))*IF(ISBLANK($J83),1,(1-$J83)),"REVIEW")</f>
        <v>0</v>
      </c>
    </row>
    <row r="84" spans="1:13" x14ac:dyDescent="0.25">
      <c r="A84" s="12"/>
      <c r="B84" s="14"/>
      <c r="C84" s="19"/>
      <c r="D84" s="13"/>
      <c r="E84" s="8" t="str">
        <f>IFERROR(IF(D84="No CAS","",INDEX('DEQ Pollutant List'!$B$7:$B$611,MATCH('5. Pollutant Emissions - MB'!D84,'DEQ Pollutant List'!$A$7:$A$611,0))),"")</f>
        <v/>
      </c>
      <c r="F84" s="20"/>
      <c r="G84" s="37"/>
      <c r="H84" s="47"/>
      <c r="I84" s="47"/>
      <c r="J84" s="38"/>
      <c r="K84" s="18"/>
      <c r="L84" s="12" cm="1">
        <f t="array" ref="L84">IFERROR(IF(ISBLANK($B84),_xlfn.XLOOKUP($A84&amp;$C84,'4. TEUs &amp; Activities- MB'!$A$9:$A$194&amp;'4. TEUs &amp; Activities- MB'!$E$9:$E$194,'4. TEUs &amp; Activities- MB'!$V$9:$V$194),_xlfn.XLOOKUP($B84&amp;$C84,'4. TEUs &amp; Activities- MB'!$B$9:$B$194&amp;'4. TEUs &amp; Activities- MB'!$E$9:$E$194,'4. TEUs &amp; Activities- MB'!$V$9:$V$194))*$F84*IF(ISBLANK($G84),1,$G84)*IF(ISBLANK($H84),1,(1-$H84))*IF(ISBLANK($I84),1,(1-$I84))*IF(ISBLANK($J84),1,(1-$J84)),"REVIEW")</f>
        <v>0</v>
      </c>
      <c r="M84" s="16" cm="1">
        <f t="array" ref="M84">IFERROR(IF(ISBLANK($B84),_xlfn.XLOOKUP($A84&amp;$C84,'4. TEUs &amp; Activities- MB'!$A$9:$A$194&amp;'4. TEUs &amp; Activities- MB'!$E$9:$E$194,'4. TEUs &amp; Activities- MB'!$W$9:$W$194),_xlfn.XLOOKUP($B84&amp;$C84,'4. TEUs &amp; Activities- MB'!$B$9:$B$194&amp;'4. TEUs &amp; Activities- MB'!$E$9:$E$194,'4. TEUs &amp; Activities- MB'!$W$9:$W$194))*$F84*IF(ISBLANK($G84),1,$G84)*IF(ISBLANK($H84),1,(1-$H84))*IF(ISBLANK($I84),1,(1-$I84))*IF(ISBLANK($J84),1,(1-$J84)),"REVIEW")</f>
        <v>0</v>
      </c>
    </row>
    <row r="85" spans="1:13" x14ac:dyDescent="0.25">
      <c r="A85" s="12"/>
      <c r="B85" s="14"/>
      <c r="C85" s="19"/>
      <c r="D85" s="13"/>
      <c r="E85" s="8" t="str">
        <f>IFERROR(IF(D85="No CAS","",INDEX('DEQ Pollutant List'!$B$7:$B$611,MATCH('5. Pollutant Emissions - MB'!D85,'DEQ Pollutant List'!$A$7:$A$611,0))),"")</f>
        <v/>
      </c>
      <c r="F85" s="20"/>
      <c r="G85" s="37"/>
      <c r="H85" s="47"/>
      <c r="I85" s="47"/>
      <c r="J85" s="38"/>
      <c r="K85" s="18"/>
      <c r="L85" s="12" cm="1">
        <f t="array" ref="L85">IFERROR(IF(ISBLANK($B85),_xlfn.XLOOKUP($A85&amp;$C85,'4. TEUs &amp; Activities- MB'!$A$9:$A$194&amp;'4. TEUs &amp; Activities- MB'!$E$9:$E$194,'4. TEUs &amp; Activities- MB'!$V$9:$V$194),_xlfn.XLOOKUP($B85&amp;$C85,'4. TEUs &amp; Activities- MB'!$B$9:$B$194&amp;'4. TEUs &amp; Activities- MB'!$E$9:$E$194,'4. TEUs &amp; Activities- MB'!$V$9:$V$194))*$F85*IF(ISBLANK($G85),1,$G85)*IF(ISBLANK($H85),1,(1-$H85))*IF(ISBLANK($I85),1,(1-$I85))*IF(ISBLANK($J85),1,(1-$J85)),"REVIEW")</f>
        <v>0</v>
      </c>
      <c r="M85" s="16" cm="1">
        <f t="array" ref="M85">IFERROR(IF(ISBLANK($B85),_xlfn.XLOOKUP($A85&amp;$C85,'4. TEUs &amp; Activities- MB'!$A$9:$A$194&amp;'4. TEUs &amp; Activities- MB'!$E$9:$E$194,'4. TEUs &amp; Activities- MB'!$W$9:$W$194),_xlfn.XLOOKUP($B85&amp;$C85,'4. TEUs &amp; Activities- MB'!$B$9:$B$194&amp;'4. TEUs &amp; Activities- MB'!$E$9:$E$194,'4. TEUs &amp; Activities- MB'!$W$9:$W$194))*$F85*IF(ISBLANK($G85),1,$G85)*IF(ISBLANK($H85),1,(1-$H85))*IF(ISBLANK($I85),1,(1-$I85))*IF(ISBLANK($J85),1,(1-$J85)),"REVIEW")</f>
        <v>0</v>
      </c>
    </row>
    <row r="86" spans="1:13" x14ac:dyDescent="0.25">
      <c r="A86" s="12"/>
      <c r="B86" s="14"/>
      <c r="C86" s="19"/>
      <c r="D86" s="13"/>
      <c r="E86" s="8" t="str">
        <f>IFERROR(IF(D86="No CAS","",INDEX('DEQ Pollutant List'!$B$7:$B$611,MATCH('5. Pollutant Emissions - MB'!D86,'DEQ Pollutant List'!$A$7:$A$611,0))),"")</f>
        <v/>
      </c>
      <c r="F86" s="20"/>
      <c r="G86" s="37"/>
      <c r="H86" s="47"/>
      <c r="I86" s="47"/>
      <c r="J86" s="38"/>
      <c r="K86" s="18"/>
      <c r="L86" s="12" cm="1">
        <f t="array" ref="L86">IFERROR(IF(ISBLANK($B86),_xlfn.XLOOKUP($A86&amp;$C86,'4. TEUs &amp; Activities- MB'!$A$9:$A$194&amp;'4. TEUs &amp; Activities- MB'!$E$9:$E$194,'4. TEUs &amp; Activities- MB'!$V$9:$V$194),_xlfn.XLOOKUP($B86&amp;$C86,'4. TEUs &amp; Activities- MB'!$B$9:$B$194&amp;'4. TEUs &amp; Activities- MB'!$E$9:$E$194,'4. TEUs &amp; Activities- MB'!$V$9:$V$194))*$F86*IF(ISBLANK($G86),1,$G86)*IF(ISBLANK($H86),1,(1-$H86))*IF(ISBLANK($I86),1,(1-$I86))*IF(ISBLANK($J86),1,(1-$J86)),"REVIEW")</f>
        <v>0</v>
      </c>
      <c r="M86" s="16" cm="1">
        <f t="array" ref="M86">IFERROR(IF(ISBLANK($B86),_xlfn.XLOOKUP($A86&amp;$C86,'4. TEUs &amp; Activities- MB'!$A$9:$A$194&amp;'4. TEUs &amp; Activities- MB'!$E$9:$E$194,'4. TEUs &amp; Activities- MB'!$W$9:$W$194),_xlfn.XLOOKUP($B86&amp;$C86,'4. TEUs &amp; Activities- MB'!$B$9:$B$194&amp;'4. TEUs &amp; Activities- MB'!$E$9:$E$194,'4. TEUs &amp; Activities- MB'!$W$9:$W$194))*$F86*IF(ISBLANK($G86),1,$G86)*IF(ISBLANK($H86),1,(1-$H86))*IF(ISBLANK($I86),1,(1-$I86))*IF(ISBLANK($J86),1,(1-$J86)),"REVIEW")</f>
        <v>0</v>
      </c>
    </row>
    <row r="87" spans="1:13" x14ac:dyDescent="0.25">
      <c r="A87" s="12"/>
      <c r="B87" s="14"/>
      <c r="C87" s="19"/>
      <c r="D87" s="13"/>
      <c r="E87" s="8" t="str">
        <f>IFERROR(IF(D87="No CAS","",INDEX('DEQ Pollutant List'!$B$7:$B$611,MATCH('5. Pollutant Emissions - MB'!D87,'DEQ Pollutant List'!$A$7:$A$611,0))),"")</f>
        <v/>
      </c>
      <c r="F87" s="20"/>
      <c r="G87" s="37"/>
      <c r="H87" s="47"/>
      <c r="I87" s="47"/>
      <c r="J87" s="38"/>
      <c r="K87" s="18"/>
      <c r="L87" s="12" cm="1">
        <f t="array" ref="L87">IFERROR(IF(ISBLANK($B87),_xlfn.XLOOKUP($A87&amp;$C87,'4. TEUs &amp; Activities- MB'!$A$9:$A$194&amp;'4. TEUs &amp; Activities- MB'!$E$9:$E$194,'4. TEUs &amp; Activities- MB'!$V$9:$V$194),_xlfn.XLOOKUP($B87&amp;$C87,'4. TEUs &amp; Activities- MB'!$B$9:$B$194&amp;'4. TEUs &amp; Activities- MB'!$E$9:$E$194,'4. TEUs &amp; Activities- MB'!$V$9:$V$194))*$F87*IF(ISBLANK($G87),1,$G87)*IF(ISBLANK($H87),1,(1-$H87))*IF(ISBLANK($I87),1,(1-$I87))*IF(ISBLANK($J87),1,(1-$J87)),"REVIEW")</f>
        <v>0</v>
      </c>
      <c r="M87" s="16" cm="1">
        <f t="array" ref="M87">IFERROR(IF(ISBLANK($B87),_xlfn.XLOOKUP($A87&amp;$C87,'4. TEUs &amp; Activities- MB'!$A$9:$A$194&amp;'4. TEUs &amp; Activities- MB'!$E$9:$E$194,'4. TEUs &amp; Activities- MB'!$W$9:$W$194),_xlfn.XLOOKUP($B87&amp;$C87,'4. TEUs &amp; Activities- MB'!$B$9:$B$194&amp;'4. TEUs &amp; Activities- MB'!$E$9:$E$194,'4. TEUs &amp; Activities- MB'!$W$9:$W$194))*$F87*IF(ISBLANK($G87),1,$G87)*IF(ISBLANK($H87),1,(1-$H87))*IF(ISBLANK($I87),1,(1-$I87))*IF(ISBLANK($J87),1,(1-$J87)),"REVIEW")</f>
        <v>0</v>
      </c>
    </row>
    <row r="88" spans="1:13" x14ac:dyDescent="0.25">
      <c r="A88" s="12"/>
      <c r="B88" s="14"/>
      <c r="C88" s="19"/>
      <c r="D88" s="13"/>
      <c r="E88" s="8" t="str">
        <f>IFERROR(IF(D88="No CAS","",INDEX('DEQ Pollutant List'!$B$7:$B$611,MATCH('5. Pollutant Emissions - MB'!D88,'DEQ Pollutant List'!$A$7:$A$611,0))),"")</f>
        <v/>
      </c>
      <c r="F88" s="20"/>
      <c r="G88" s="37"/>
      <c r="H88" s="47"/>
      <c r="I88" s="47"/>
      <c r="J88" s="38"/>
      <c r="K88" s="18"/>
      <c r="L88" s="12" cm="1">
        <f t="array" ref="L88">IFERROR(IF(ISBLANK($B88),_xlfn.XLOOKUP($A88&amp;$C88,'4. TEUs &amp; Activities- MB'!$A$9:$A$194&amp;'4. TEUs &amp; Activities- MB'!$E$9:$E$194,'4. TEUs &amp; Activities- MB'!$V$9:$V$194),_xlfn.XLOOKUP($B88&amp;$C88,'4. TEUs &amp; Activities- MB'!$B$9:$B$194&amp;'4. TEUs &amp; Activities- MB'!$E$9:$E$194,'4. TEUs &amp; Activities- MB'!$V$9:$V$194))*$F88*IF(ISBLANK($G88),1,$G88)*IF(ISBLANK($H88),1,(1-$H88))*IF(ISBLANK($I88),1,(1-$I88))*IF(ISBLANK($J88),1,(1-$J88)),"REVIEW")</f>
        <v>0</v>
      </c>
      <c r="M88" s="16" cm="1">
        <f t="array" ref="M88">IFERROR(IF(ISBLANK($B88),_xlfn.XLOOKUP($A88&amp;$C88,'4. TEUs &amp; Activities- MB'!$A$9:$A$194&amp;'4. TEUs &amp; Activities- MB'!$E$9:$E$194,'4. TEUs &amp; Activities- MB'!$W$9:$W$194),_xlfn.XLOOKUP($B88&amp;$C88,'4. TEUs &amp; Activities- MB'!$B$9:$B$194&amp;'4. TEUs &amp; Activities- MB'!$E$9:$E$194,'4. TEUs &amp; Activities- MB'!$W$9:$W$194))*$F88*IF(ISBLANK($G88),1,$G88)*IF(ISBLANK($H88),1,(1-$H88))*IF(ISBLANK($I88),1,(1-$I88))*IF(ISBLANK($J88),1,(1-$J88)),"REVIEW")</f>
        <v>0</v>
      </c>
    </row>
    <row r="89" spans="1:13" x14ac:dyDescent="0.25">
      <c r="A89" s="12"/>
      <c r="B89" s="14"/>
      <c r="C89" s="19"/>
      <c r="D89" s="13"/>
      <c r="E89" s="8" t="str">
        <f>IFERROR(IF(D89="No CAS","",INDEX('DEQ Pollutant List'!$B$7:$B$611,MATCH('5. Pollutant Emissions - MB'!D89,'DEQ Pollutant List'!$A$7:$A$611,0))),"")</f>
        <v/>
      </c>
      <c r="F89" s="20"/>
      <c r="G89" s="37"/>
      <c r="H89" s="47"/>
      <c r="I89" s="47"/>
      <c r="J89" s="38"/>
      <c r="K89" s="18"/>
      <c r="L89" s="12" cm="1">
        <f t="array" ref="L89">IFERROR(IF(ISBLANK($B89),_xlfn.XLOOKUP($A89&amp;$C89,'4. TEUs &amp; Activities- MB'!$A$9:$A$194&amp;'4. TEUs &amp; Activities- MB'!$E$9:$E$194,'4. TEUs &amp; Activities- MB'!$V$9:$V$194),_xlfn.XLOOKUP($B89&amp;$C89,'4. TEUs &amp; Activities- MB'!$B$9:$B$194&amp;'4. TEUs &amp; Activities- MB'!$E$9:$E$194,'4. TEUs &amp; Activities- MB'!$V$9:$V$194))*$F89*IF(ISBLANK($G89),1,$G89)*IF(ISBLANK($H89),1,(1-$H89))*IF(ISBLANK($I89),1,(1-$I89))*IF(ISBLANK($J89),1,(1-$J89)),"REVIEW")</f>
        <v>0</v>
      </c>
      <c r="M89" s="16" cm="1">
        <f t="array" ref="M89">IFERROR(IF(ISBLANK($B89),_xlfn.XLOOKUP($A89&amp;$C89,'4. TEUs &amp; Activities- MB'!$A$9:$A$194&amp;'4. TEUs &amp; Activities- MB'!$E$9:$E$194,'4. TEUs &amp; Activities- MB'!$W$9:$W$194),_xlfn.XLOOKUP($B89&amp;$C89,'4. TEUs &amp; Activities- MB'!$B$9:$B$194&amp;'4. TEUs &amp; Activities- MB'!$E$9:$E$194,'4. TEUs &amp; Activities- MB'!$W$9:$W$194))*$F89*IF(ISBLANK($G89),1,$G89)*IF(ISBLANK($H89),1,(1-$H89))*IF(ISBLANK($I89),1,(1-$I89))*IF(ISBLANK($J89),1,(1-$J89)),"REVIEW")</f>
        <v>0</v>
      </c>
    </row>
    <row r="90" spans="1:13" x14ac:dyDescent="0.25">
      <c r="A90" s="12"/>
      <c r="B90" s="14"/>
      <c r="C90" s="19"/>
      <c r="D90" s="13"/>
      <c r="E90" s="8" t="str">
        <f>IFERROR(IF(D90="No CAS","",INDEX('DEQ Pollutant List'!$B$7:$B$611,MATCH('5. Pollutant Emissions - MB'!D90,'DEQ Pollutant List'!$A$7:$A$611,0))),"")</f>
        <v/>
      </c>
      <c r="F90" s="20"/>
      <c r="G90" s="37"/>
      <c r="H90" s="47"/>
      <c r="I90" s="47"/>
      <c r="J90" s="38"/>
      <c r="K90" s="18"/>
      <c r="L90" s="12" cm="1">
        <f t="array" ref="L90">IFERROR(IF(ISBLANK($B90),_xlfn.XLOOKUP($A90&amp;$C90,'4. TEUs &amp; Activities- MB'!$A$9:$A$194&amp;'4. TEUs &amp; Activities- MB'!$E$9:$E$194,'4. TEUs &amp; Activities- MB'!$V$9:$V$194),_xlfn.XLOOKUP($B90&amp;$C90,'4. TEUs &amp; Activities- MB'!$B$9:$B$194&amp;'4. TEUs &amp; Activities- MB'!$E$9:$E$194,'4. TEUs &amp; Activities- MB'!$V$9:$V$194))*$F90*IF(ISBLANK($G90),1,$G90)*IF(ISBLANK($H90),1,(1-$H90))*IF(ISBLANK($I90),1,(1-$I90))*IF(ISBLANK($J90),1,(1-$J90)),"REVIEW")</f>
        <v>0</v>
      </c>
      <c r="M90" s="16" cm="1">
        <f t="array" ref="M90">IFERROR(IF(ISBLANK($B90),_xlfn.XLOOKUP($A90&amp;$C90,'4. TEUs &amp; Activities- MB'!$A$9:$A$194&amp;'4. TEUs &amp; Activities- MB'!$E$9:$E$194,'4. TEUs &amp; Activities- MB'!$W$9:$W$194),_xlfn.XLOOKUP($B90&amp;$C90,'4. TEUs &amp; Activities- MB'!$B$9:$B$194&amp;'4. TEUs &amp; Activities- MB'!$E$9:$E$194,'4. TEUs &amp; Activities- MB'!$W$9:$W$194))*$F90*IF(ISBLANK($G90),1,$G90)*IF(ISBLANK($H90),1,(1-$H90))*IF(ISBLANK($I90),1,(1-$I90))*IF(ISBLANK($J90),1,(1-$J90)),"REVIEW")</f>
        <v>0</v>
      </c>
    </row>
    <row r="91" spans="1:13" x14ac:dyDescent="0.25">
      <c r="A91" s="12"/>
      <c r="B91" s="14"/>
      <c r="C91" s="19"/>
      <c r="D91" s="13"/>
      <c r="E91" s="8" t="str">
        <f>IFERROR(IF(D91="No CAS","",INDEX('DEQ Pollutant List'!$B$7:$B$611,MATCH('5. Pollutant Emissions - MB'!D91,'DEQ Pollutant List'!$A$7:$A$611,0))),"")</f>
        <v/>
      </c>
      <c r="F91" s="20"/>
      <c r="G91" s="37"/>
      <c r="H91" s="47"/>
      <c r="I91" s="47"/>
      <c r="J91" s="38"/>
      <c r="K91" s="18"/>
      <c r="L91" s="12" cm="1">
        <f t="array" ref="L91">IFERROR(IF(ISBLANK($B91),_xlfn.XLOOKUP($A91&amp;$C91,'4. TEUs &amp; Activities- MB'!$A$9:$A$194&amp;'4. TEUs &amp; Activities- MB'!$E$9:$E$194,'4. TEUs &amp; Activities- MB'!$V$9:$V$194),_xlfn.XLOOKUP($B91&amp;$C91,'4. TEUs &amp; Activities- MB'!$B$9:$B$194&amp;'4. TEUs &amp; Activities- MB'!$E$9:$E$194,'4. TEUs &amp; Activities- MB'!$V$9:$V$194))*$F91*IF(ISBLANK($G91),1,$G91)*IF(ISBLANK($H91),1,(1-$H91))*IF(ISBLANK($I91),1,(1-$I91))*IF(ISBLANK($J91),1,(1-$J91)),"REVIEW")</f>
        <v>0</v>
      </c>
      <c r="M91" s="16" cm="1">
        <f t="array" ref="M91">IFERROR(IF(ISBLANK($B91),_xlfn.XLOOKUP($A91&amp;$C91,'4. TEUs &amp; Activities- MB'!$A$9:$A$194&amp;'4. TEUs &amp; Activities- MB'!$E$9:$E$194,'4. TEUs &amp; Activities- MB'!$W$9:$W$194),_xlfn.XLOOKUP($B91&amp;$C91,'4. TEUs &amp; Activities- MB'!$B$9:$B$194&amp;'4. TEUs &amp; Activities- MB'!$E$9:$E$194,'4. TEUs &amp; Activities- MB'!$W$9:$W$194))*$F91*IF(ISBLANK($G91),1,$G91)*IF(ISBLANK($H91),1,(1-$H91))*IF(ISBLANK($I91),1,(1-$I91))*IF(ISBLANK($J91),1,(1-$J91)),"REVIEW")</f>
        <v>0</v>
      </c>
    </row>
    <row r="92" spans="1:13" x14ac:dyDescent="0.25">
      <c r="A92" s="12"/>
      <c r="B92" s="14"/>
      <c r="C92" s="19"/>
      <c r="D92" s="13"/>
      <c r="E92" s="8" t="str">
        <f>IFERROR(IF(D92="No CAS","",INDEX('DEQ Pollutant List'!$B$7:$B$611,MATCH('5. Pollutant Emissions - MB'!D92,'DEQ Pollutant List'!$A$7:$A$611,0))),"")</f>
        <v/>
      </c>
      <c r="F92" s="20"/>
      <c r="G92" s="37"/>
      <c r="H92" s="47"/>
      <c r="I92" s="47"/>
      <c r="J92" s="38"/>
      <c r="K92" s="18"/>
      <c r="L92" s="12" cm="1">
        <f t="array" ref="L92">IFERROR(IF(ISBLANK($B92),_xlfn.XLOOKUP($A92&amp;$C92,'4. TEUs &amp; Activities- MB'!$A$9:$A$194&amp;'4. TEUs &amp; Activities- MB'!$E$9:$E$194,'4. TEUs &amp; Activities- MB'!$V$9:$V$194),_xlfn.XLOOKUP($B92&amp;$C92,'4. TEUs &amp; Activities- MB'!$B$9:$B$194&amp;'4. TEUs &amp; Activities- MB'!$E$9:$E$194,'4. TEUs &amp; Activities- MB'!$V$9:$V$194))*$F92*IF(ISBLANK($G92),1,$G92)*IF(ISBLANK($H92),1,(1-$H92))*IF(ISBLANK($I92),1,(1-$I92))*IF(ISBLANK($J92),1,(1-$J92)),"REVIEW")</f>
        <v>0</v>
      </c>
      <c r="M92" s="16" cm="1">
        <f t="array" ref="M92">IFERROR(IF(ISBLANK($B92),_xlfn.XLOOKUP($A92&amp;$C92,'4. TEUs &amp; Activities- MB'!$A$9:$A$194&amp;'4. TEUs &amp; Activities- MB'!$E$9:$E$194,'4. TEUs &amp; Activities- MB'!$W$9:$W$194),_xlfn.XLOOKUP($B92&amp;$C92,'4. TEUs &amp; Activities- MB'!$B$9:$B$194&amp;'4. TEUs &amp; Activities- MB'!$E$9:$E$194,'4. TEUs &amp; Activities- MB'!$W$9:$W$194))*$F92*IF(ISBLANK($G92),1,$G92)*IF(ISBLANK($H92),1,(1-$H92))*IF(ISBLANK($I92),1,(1-$I92))*IF(ISBLANK($J92),1,(1-$J92)),"REVIEW")</f>
        <v>0</v>
      </c>
    </row>
    <row r="93" spans="1:13" x14ac:dyDescent="0.25">
      <c r="A93" s="12"/>
      <c r="B93" s="14"/>
      <c r="C93" s="19"/>
      <c r="D93" s="13"/>
      <c r="E93" s="8" t="str">
        <f>IFERROR(IF(D93="No CAS","",INDEX('DEQ Pollutant List'!$B$7:$B$611,MATCH('5. Pollutant Emissions - MB'!D93,'DEQ Pollutant List'!$A$7:$A$611,0))),"")</f>
        <v/>
      </c>
      <c r="F93" s="20"/>
      <c r="G93" s="37"/>
      <c r="H93" s="47"/>
      <c r="I93" s="47"/>
      <c r="J93" s="38"/>
      <c r="K93" s="18"/>
      <c r="L93" s="12" cm="1">
        <f t="array" ref="L93">IFERROR(IF(ISBLANK($B93),_xlfn.XLOOKUP($A93&amp;$C93,'4. TEUs &amp; Activities- MB'!$A$9:$A$194&amp;'4. TEUs &amp; Activities- MB'!$E$9:$E$194,'4. TEUs &amp; Activities- MB'!$V$9:$V$194),_xlfn.XLOOKUP($B93&amp;$C93,'4. TEUs &amp; Activities- MB'!$B$9:$B$194&amp;'4. TEUs &amp; Activities- MB'!$E$9:$E$194,'4. TEUs &amp; Activities- MB'!$V$9:$V$194))*$F93*IF(ISBLANK($G93),1,$G93)*IF(ISBLANK($H93),1,(1-$H93))*IF(ISBLANK($I93),1,(1-$I93))*IF(ISBLANK($J93),1,(1-$J93)),"REVIEW")</f>
        <v>0</v>
      </c>
      <c r="M93" s="16" cm="1">
        <f t="array" ref="M93">IFERROR(IF(ISBLANK($B93),_xlfn.XLOOKUP($A93&amp;$C93,'4. TEUs &amp; Activities- MB'!$A$9:$A$194&amp;'4. TEUs &amp; Activities- MB'!$E$9:$E$194,'4. TEUs &amp; Activities- MB'!$W$9:$W$194),_xlfn.XLOOKUP($B93&amp;$C93,'4. TEUs &amp; Activities- MB'!$B$9:$B$194&amp;'4. TEUs &amp; Activities- MB'!$E$9:$E$194,'4. TEUs &amp; Activities- MB'!$W$9:$W$194))*$F93*IF(ISBLANK($G93),1,$G93)*IF(ISBLANK($H93),1,(1-$H93))*IF(ISBLANK($I93),1,(1-$I93))*IF(ISBLANK($J93),1,(1-$J93)),"REVIEW")</f>
        <v>0</v>
      </c>
    </row>
    <row r="94" spans="1:13" x14ac:dyDescent="0.25">
      <c r="A94" s="12"/>
      <c r="B94" s="14"/>
      <c r="C94" s="19"/>
      <c r="D94" s="13"/>
      <c r="E94" s="8" t="str">
        <f>IFERROR(IF(D94="No CAS","",INDEX('DEQ Pollutant List'!$B$7:$B$611,MATCH('5. Pollutant Emissions - MB'!D94,'DEQ Pollutant List'!$A$7:$A$611,0))),"")</f>
        <v/>
      </c>
      <c r="F94" s="20"/>
      <c r="G94" s="37"/>
      <c r="H94" s="47"/>
      <c r="I94" s="47"/>
      <c r="J94" s="38"/>
      <c r="K94" s="18"/>
      <c r="L94" s="12" cm="1">
        <f t="array" ref="L94">IFERROR(IF(ISBLANK($B94),_xlfn.XLOOKUP($A94&amp;$C94,'4. TEUs &amp; Activities- MB'!$A$9:$A$194&amp;'4. TEUs &amp; Activities- MB'!$E$9:$E$194,'4. TEUs &amp; Activities- MB'!$V$9:$V$194),_xlfn.XLOOKUP($B94&amp;$C94,'4. TEUs &amp; Activities- MB'!$B$9:$B$194&amp;'4. TEUs &amp; Activities- MB'!$E$9:$E$194,'4. TEUs &amp; Activities- MB'!$V$9:$V$194))*$F94*IF(ISBLANK($G94),1,$G94)*IF(ISBLANK($H94),1,(1-$H94))*IF(ISBLANK($I94),1,(1-$I94))*IF(ISBLANK($J94),1,(1-$J94)),"REVIEW")</f>
        <v>0</v>
      </c>
      <c r="M94" s="16" cm="1">
        <f t="array" ref="M94">IFERROR(IF(ISBLANK($B94),_xlfn.XLOOKUP($A94&amp;$C94,'4. TEUs &amp; Activities- MB'!$A$9:$A$194&amp;'4. TEUs &amp; Activities- MB'!$E$9:$E$194,'4. TEUs &amp; Activities- MB'!$W$9:$W$194),_xlfn.XLOOKUP($B94&amp;$C94,'4. TEUs &amp; Activities- MB'!$B$9:$B$194&amp;'4. TEUs &amp; Activities- MB'!$E$9:$E$194,'4. TEUs &amp; Activities- MB'!$W$9:$W$194))*$F94*IF(ISBLANK($G94),1,$G94)*IF(ISBLANK($H94),1,(1-$H94))*IF(ISBLANK($I94),1,(1-$I94))*IF(ISBLANK($J94),1,(1-$J94)),"REVIEW")</f>
        <v>0</v>
      </c>
    </row>
    <row r="95" spans="1:13" x14ac:dyDescent="0.25">
      <c r="A95" s="12"/>
      <c r="B95" s="14"/>
      <c r="C95" s="19"/>
      <c r="D95" s="13"/>
      <c r="E95" s="8" t="str">
        <f>IFERROR(IF(D95="No CAS","",INDEX('DEQ Pollutant List'!$B$7:$B$611,MATCH('5. Pollutant Emissions - MB'!D95,'DEQ Pollutant List'!$A$7:$A$611,0))),"")</f>
        <v/>
      </c>
      <c r="F95" s="20"/>
      <c r="G95" s="37"/>
      <c r="H95" s="47"/>
      <c r="I95" s="47"/>
      <c r="J95" s="38"/>
      <c r="K95" s="18"/>
      <c r="L95" s="12" cm="1">
        <f t="array" ref="L95">IFERROR(IF(ISBLANK($B95),_xlfn.XLOOKUP($A95&amp;$C95,'4. TEUs &amp; Activities- MB'!$A$9:$A$194&amp;'4. TEUs &amp; Activities- MB'!$E$9:$E$194,'4. TEUs &amp; Activities- MB'!$V$9:$V$194),_xlfn.XLOOKUP($B95&amp;$C95,'4. TEUs &amp; Activities- MB'!$B$9:$B$194&amp;'4. TEUs &amp; Activities- MB'!$E$9:$E$194,'4. TEUs &amp; Activities- MB'!$V$9:$V$194))*$F95*IF(ISBLANK($G95),1,$G95)*IF(ISBLANK($H95),1,(1-$H95))*IF(ISBLANK($I95),1,(1-$I95))*IF(ISBLANK($J95),1,(1-$J95)),"REVIEW")</f>
        <v>0</v>
      </c>
      <c r="M95" s="16" cm="1">
        <f t="array" ref="M95">IFERROR(IF(ISBLANK($B95),_xlfn.XLOOKUP($A95&amp;$C95,'4. TEUs &amp; Activities- MB'!$A$9:$A$194&amp;'4. TEUs &amp; Activities- MB'!$E$9:$E$194,'4. TEUs &amp; Activities- MB'!$W$9:$W$194),_xlfn.XLOOKUP($B95&amp;$C95,'4. TEUs &amp; Activities- MB'!$B$9:$B$194&amp;'4. TEUs &amp; Activities- MB'!$E$9:$E$194,'4. TEUs &amp; Activities- MB'!$W$9:$W$194))*$F95*IF(ISBLANK($G95),1,$G95)*IF(ISBLANK($H95),1,(1-$H95))*IF(ISBLANK($I95),1,(1-$I95))*IF(ISBLANK($J95),1,(1-$J95)),"REVIEW")</f>
        <v>0</v>
      </c>
    </row>
    <row r="96" spans="1:13" x14ac:dyDescent="0.25">
      <c r="A96" s="12"/>
      <c r="B96" s="14"/>
      <c r="C96" s="19"/>
      <c r="D96" s="13"/>
      <c r="E96" s="8" t="str">
        <f>IFERROR(IF(D96="No CAS","",INDEX('DEQ Pollutant List'!$B$7:$B$611,MATCH('5. Pollutant Emissions - MB'!D96,'DEQ Pollutant List'!$A$7:$A$611,0))),"")</f>
        <v/>
      </c>
      <c r="F96" s="20"/>
      <c r="G96" s="37"/>
      <c r="H96" s="47"/>
      <c r="I96" s="47"/>
      <c r="J96" s="38"/>
      <c r="K96" s="18"/>
      <c r="L96" s="12" cm="1">
        <f t="array" ref="L96">IFERROR(IF(ISBLANK($B96),_xlfn.XLOOKUP($A96&amp;$C96,'4. TEUs &amp; Activities- MB'!$A$9:$A$194&amp;'4. TEUs &amp; Activities- MB'!$E$9:$E$194,'4. TEUs &amp; Activities- MB'!$V$9:$V$194),_xlfn.XLOOKUP($B96&amp;$C96,'4. TEUs &amp; Activities- MB'!$B$9:$B$194&amp;'4. TEUs &amp; Activities- MB'!$E$9:$E$194,'4. TEUs &amp; Activities- MB'!$V$9:$V$194))*$F96*IF(ISBLANK($G96),1,$G96)*IF(ISBLANK($H96),1,(1-$H96))*IF(ISBLANK($I96),1,(1-$I96))*IF(ISBLANK($J96),1,(1-$J96)),"REVIEW")</f>
        <v>0</v>
      </c>
      <c r="M96" s="16" cm="1">
        <f t="array" ref="M96">IFERROR(IF(ISBLANK($B96),_xlfn.XLOOKUP($A96&amp;$C96,'4. TEUs &amp; Activities- MB'!$A$9:$A$194&amp;'4. TEUs &amp; Activities- MB'!$E$9:$E$194,'4. TEUs &amp; Activities- MB'!$W$9:$W$194),_xlfn.XLOOKUP($B96&amp;$C96,'4. TEUs &amp; Activities- MB'!$B$9:$B$194&amp;'4. TEUs &amp; Activities- MB'!$E$9:$E$194,'4. TEUs &amp; Activities- MB'!$W$9:$W$194))*$F96*IF(ISBLANK($G96),1,$G96)*IF(ISBLANK($H96),1,(1-$H96))*IF(ISBLANK($I96),1,(1-$I96))*IF(ISBLANK($J96),1,(1-$J96)),"REVIEW")</f>
        <v>0</v>
      </c>
    </row>
    <row r="97" spans="1:13" x14ac:dyDescent="0.25">
      <c r="A97" s="12"/>
      <c r="B97" s="14"/>
      <c r="C97" s="19"/>
      <c r="D97" s="13"/>
      <c r="E97" s="8" t="str">
        <f>IFERROR(IF(D97="No CAS","",INDEX('DEQ Pollutant List'!$B$7:$B$611,MATCH('5. Pollutant Emissions - MB'!D97,'DEQ Pollutant List'!$A$7:$A$611,0))),"")</f>
        <v/>
      </c>
      <c r="F97" s="20"/>
      <c r="G97" s="37"/>
      <c r="H97" s="47"/>
      <c r="I97" s="47"/>
      <c r="J97" s="38"/>
      <c r="K97" s="18"/>
      <c r="L97" s="12" cm="1">
        <f t="array" ref="L97">IFERROR(IF(ISBLANK($B97),_xlfn.XLOOKUP($A97&amp;$C97,'4. TEUs &amp; Activities- MB'!$A$9:$A$194&amp;'4. TEUs &amp; Activities- MB'!$E$9:$E$194,'4. TEUs &amp; Activities- MB'!$V$9:$V$194),_xlfn.XLOOKUP($B97&amp;$C97,'4. TEUs &amp; Activities- MB'!$B$9:$B$194&amp;'4. TEUs &amp; Activities- MB'!$E$9:$E$194,'4. TEUs &amp; Activities- MB'!$V$9:$V$194))*$F97*IF(ISBLANK($G97),1,$G97)*IF(ISBLANK($H97),1,(1-$H97))*IF(ISBLANK($I97),1,(1-$I97))*IF(ISBLANK($J97),1,(1-$J97)),"REVIEW")</f>
        <v>0</v>
      </c>
      <c r="M97" s="16" cm="1">
        <f t="array" ref="M97">IFERROR(IF(ISBLANK($B97),_xlfn.XLOOKUP($A97&amp;$C97,'4. TEUs &amp; Activities- MB'!$A$9:$A$194&amp;'4. TEUs &amp; Activities- MB'!$E$9:$E$194,'4. TEUs &amp; Activities- MB'!$W$9:$W$194),_xlfn.XLOOKUP($B97&amp;$C97,'4. TEUs &amp; Activities- MB'!$B$9:$B$194&amp;'4. TEUs &amp; Activities- MB'!$E$9:$E$194,'4. TEUs &amp; Activities- MB'!$W$9:$W$194))*$F97*IF(ISBLANK($G97),1,$G97)*IF(ISBLANK($H97),1,(1-$H97))*IF(ISBLANK($I97),1,(1-$I97))*IF(ISBLANK($J97),1,(1-$J97)),"REVIEW")</f>
        <v>0</v>
      </c>
    </row>
    <row r="98" spans="1:13" x14ac:dyDescent="0.25">
      <c r="A98" s="12"/>
      <c r="B98" s="14"/>
      <c r="C98" s="19"/>
      <c r="D98" s="13"/>
      <c r="E98" s="8" t="str">
        <f>IFERROR(IF(D98="No CAS","",INDEX('DEQ Pollutant List'!$B$7:$B$611,MATCH('5. Pollutant Emissions - MB'!D98,'DEQ Pollutant List'!$A$7:$A$611,0))),"")</f>
        <v/>
      </c>
      <c r="F98" s="20"/>
      <c r="G98" s="37"/>
      <c r="H98" s="47"/>
      <c r="I98" s="47"/>
      <c r="J98" s="38"/>
      <c r="K98" s="18"/>
      <c r="L98" s="12" cm="1">
        <f t="array" ref="L98">IFERROR(IF(ISBLANK($B98),_xlfn.XLOOKUP($A98&amp;$C98,'4. TEUs &amp; Activities- MB'!$A$9:$A$194&amp;'4. TEUs &amp; Activities- MB'!$E$9:$E$194,'4. TEUs &amp; Activities- MB'!$V$9:$V$194),_xlfn.XLOOKUP($B98&amp;$C98,'4. TEUs &amp; Activities- MB'!$B$9:$B$194&amp;'4. TEUs &amp; Activities- MB'!$E$9:$E$194,'4. TEUs &amp; Activities- MB'!$V$9:$V$194))*$F98*IF(ISBLANK($G98),1,$G98)*IF(ISBLANK($H98),1,(1-$H98))*IF(ISBLANK($I98),1,(1-$I98))*IF(ISBLANK($J98),1,(1-$J98)),"REVIEW")</f>
        <v>0</v>
      </c>
      <c r="M98" s="16" cm="1">
        <f t="array" ref="M98">IFERROR(IF(ISBLANK($B98),_xlfn.XLOOKUP($A98&amp;$C98,'4. TEUs &amp; Activities- MB'!$A$9:$A$194&amp;'4. TEUs &amp; Activities- MB'!$E$9:$E$194,'4. TEUs &amp; Activities- MB'!$W$9:$W$194),_xlfn.XLOOKUP($B98&amp;$C98,'4. TEUs &amp; Activities- MB'!$B$9:$B$194&amp;'4. TEUs &amp; Activities- MB'!$E$9:$E$194,'4. TEUs &amp; Activities- MB'!$W$9:$W$194))*$F98*IF(ISBLANK($G98),1,$G98)*IF(ISBLANK($H98),1,(1-$H98))*IF(ISBLANK($I98),1,(1-$I98))*IF(ISBLANK($J98),1,(1-$J98)),"REVIEW")</f>
        <v>0</v>
      </c>
    </row>
    <row r="99" spans="1:13" x14ac:dyDescent="0.25">
      <c r="A99" s="12"/>
      <c r="B99" s="14"/>
      <c r="C99" s="19"/>
      <c r="D99" s="13"/>
      <c r="E99" s="8" t="str">
        <f>IFERROR(IF(D99="No CAS","",INDEX('DEQ Pollutant List'!$B$7:$B$611,MATCH('5. Pollutant Emissions - MB'!D99,'DEQ Pollutant List'!$A$7:$A$611,0))),"")</f>
        <v/>
      </c>
      <c r="F99" s="20"/>
      <c r="G99" s="37"/>
      <c r="H99" s="47"/>
      <c r="I99" s="47"/>
      <c r="J99" s="38"/>
      <c r="K99" s="18"/>
      <c r="L99" s="12" cm="1">
        <f t="array" ref="L99">IFERROR(IF(ISBLANK($B99),_xlfn.XLOOKUP($A99&amp;$C99,'4. TEUs &amp; Activities- MB'!$A$9:$A$194&amp;'4. TEUs &amp; Activities- MB'!$E$9:$E$194,'4. TEUs &amp; Activities- MB'!$V$9:$V$194),_xlfn.XLOOKUP($B99&amp;$C99,'4. TEUs &amp; Activities- MB'!$B$9:$B$194&amp;'4. TEUs &amp; Activities- MB'!$E$9:$E$194,'4. TEUs &amp; Activities- MB'!$V$9:$V$194))*$F99*IF(ISBLANK($G99),1,$G99)*IF(ISBLANK($H99),1,(1-$H99))*IF(ISBLANK($I99),1,(1-$I99))*IF(ISBLANK($J99),1,(1-$J99)),"REVIEW")</f>
        <v>0</v>
      </c>
      <c r="M99" s="16" cm="1">
        <f t="array" ref="M99">IFERROR(IF(ISBLANK($B99),_xlfn.XLOOKUP($A99&amp;$C99,'4. TEUs &amp; Activities- MB'!$A$9:$A$194&amp;'4. TEUs &amp; Activities- MB'!$E$9:$E$194,'4. TEUs &amp; Activities- MB'!$W$9:$W$194),_xlfn.XLOOKUP($B99&amp;$C99,'4. TEUs &amp; Activities- MB'!$B$9:$B$194&amp;'4. TEUs &amp; Activities- MB'!$E$9:$E$194,'4. TEUs &amp; Activities- MB'!$W$9:$W$194))*$F99*IF(ISBLANK($G99),1,$G99)*IF(ISBLANK($H99),1,(1-$H99))*IF(ISBLANK($I99),1,(1-$I99))*IF(ISBLANK($J99),1,(1-$J99)),"REVIEW")</f>
        <v>0</v>
      </c>
    </row>
    <row r="100" spans="1:13" x14ac:dyDescent="0.25">
      <c r="A100" s="12"/>
      <c r="B100" s="14"/>
      <c r="C100" s="19"/>
      <c r="D100" s="13"/>
      <c r="E100" s="8" t="str">
        <f>IFERROR(IF(D100="No CAS","",INDEX('DEQ Pollutant List'!$B$7:$B$611,MATCH('5. Pollutant Emissions - MB'!D100,'DEQ Pollutant List'!$A$7:$A$611,0))),"")</f>
        <v/>
      </c>
      <c r="F100" s="20"/>
      <c r="G100" s="37"/>
      <c r="H100" s="47"/>
      <c r="I100" s="47"/>
      <c r="J100" s="38"/>
      <c r="K100" s="18"/>
      <c r="L100" s="12" cm="1">
        <f t="array" ref="L100">IFERROR(IF(ISBLANK($B100),_xlfn.XLOOKUP($A100&amp;$C100,'4. TEUs &amp; Activities- MB'!$A$9:$A$194&amp;'4. TEUs &amp; Activities- MB'!$E$9:$E$194,'4. TEUs &amp; Activities- MB'!$V$9:$V$194),_xlfn.XLOOKUP($B100&amp;$C100,'4. TEUs &amp; Activities- MB'!$B$9:$B$194&amp;'4. TEUs &amp; Activities- MB'!$E$9:$E$194,'4. TEUs &amp; Activities- MB'!$V$9:$V$194))*$F100*IF(ISBLANK($G100),1,$G100)*IF(ISBLANK($H100),1,(1-$H100))*IF(ISBLANK($I100),1,(1-$I100))*IF(ISBLANK($J100),1,(1-$J100)),"REVIEW")</f>
        <v>0</v>
      </c>
      <c r="M100" s="16" cm="1">
        <f t="array" ref="M100">IFERROR(IF(ISBLANK($B100),_xlfn.XLOOKUP($A100&amp;$C100,'4. TEUs &amp; Activities- MB'!$A$9:$A$194&amp;'4. TEUs &amp; Activities- MB'!$E$9:$E$194,'4. TEUs &amp; Activities- MB'!$W$9:$W$194),_xlfn.XLOOKUP($B100&amp;$C100,'4. TEUs &amp; Activities- MB'!$B$9:$B$194&amp;'4. TEUs &amp; Activities- MB'!$E$9:$E$194,'4. TEUs &amp; Activities- MB'!$W$9:$W$194))*$F100*IF(ISBLANK($G100),1,$G100)*IF(ISBLANK($H100),1,(1-$H100))*IF(ISBLANK($I100),1,(1-$I100))*IF(ISBLANK($J100),1,(1-$J100)),"REVIEW")</f>
        <v>0</v>
      </c>
    </row>
    <row r="101" spans="1:13" x14ac:dyDescent="0.25">
      <c r="A101" s="12"/>
      <c r="B101" s="14"/>
      <c r="C101" s="19"/>
      <c r="D101" s="13"/>
      <c r="E101" s="8" t="str">
        <f>IFERROR(IF(D101="No CAS","",INDEX('DEQ Pollutant List'!$B$7:$B$611,MATCH('5. Pollutant Emissions - MB'!D101,'DEQ Pollutant List'!$A$7:$A$611,0))),"")</f>
        <v/>
      </c>
      <c r="F101" s="20"/>
      <c r="G101" s="37"/>
      <c r="H101" s="47"/>
      <c r="I101" s="47"/>
      <c r="J101" s="38"/>
      <c r="K101" s="18"/>
      <c r="L101" s="12" cm="1">
        <f t="array" ref="L101">IFERROR(IF(ISBLANK($B101),_xlfn.XLOOKUP($A101&amp;$C101,'4. TEUs &amp; Activities- MB'!$A$9:$A$194&amp;'4. TEUs &amp; Activities- MB'!$E$9:$E$194,'4. TEUs &amp; Activities- MB'!$V$9:$V$194),_xlfn.XLOOKUP($B101&amp;$C101,'4. TEUs &amp; Activities- MB'!$B$9:$B$194&amp;'4. TEUs &amp; Activities- MB'!$E$9:$E$194,'4. TEUs &amp; Activities- MB'!$V$9:$V$194))*$F101*IF(ISBLANK($G101),1,$G101)*IF(ISBLANK($H101),1,(1-$H101))*IF(ISBLANK($I101),1,(1-$I101))*IF(ISBLANK($J101),1,(1-$J101)),"REVIEW")</f>
        <v>0</v>
      </c>
      <c r="M101" s="16" cm="1">
        <f t="array" ref="M101">IFERROR(IF(ISBLANK($B101),_xlfn.XLOOKUP($A101&amp;$C101,'4. TEUs &amp; Activities- MB'!$A$9:$A$194&amp;'4. TEUs &amp; Activities- MB'!$E$9:$E$194,'4. TEUs &amp; Activities- MB'!$W$9:$W$194),_xlfn.XLOOKUP($B101&amp;$C101,'4. TEUs &amp; Activities- MB'!$B$9:$B$194&amp;'4. TEUs &amp; Activities- MB'!$E$9:$E$194,'4. TEUs &amp; Activities- MB'!$W$9:$W$194))*$F101*IF(ISBLANK($G101),1,$G101)*IF(ISBLANK($H101),1,(1-$H101))*IF(ISBLANK($I101),1,(1-$I101))*IF(ISBLANK($J101),1,(1-$J101)),"REVIEW")</f>
        <v>0</v>
      </c>
    </row>
    <row r="102" spans="1:13" x14ac:dyDescent="0.25">
      <c r="A102" s="12"/>
      <c r="B102" s="14"/>
      <c r="C102" s="19"/>
      <c r="D102" s="13"/>
      <c r="E102" s="8" t="str">
        <f>IFERROR(IF(D102="No CAS","",INDEX('DEQ Pollutant List'!$B$7:$B$611,MATCH('5. Pollutant Emissions - MB'!D102,'DEQ Pollutant List'!$A$7:$A$611,0))),"")</f>
        <v/>
      </c>
      <c r="F102" s="20"/>
      <c r="G102" s="37"/>
      <c r="H102" s="47"/>
      <c r="I102" s="47"/>
      <c r="J102" s="38"/>
      <c r="K102" s="18"/>
      <c r="L102" s="12" cm="1">
        <f t="array" ref="L102">IFERROR(IF(ISBLANK($B102),_xlfn.XLOOKUP($A102&amp;$C102,'4. TEUs &amp; Activities- MB'!$A$9:$A$194&amp;'4. TEUs &amp; Activities- MB'!$E$9:$E$194,'4. TEUs &amp; Activities- MB'!$V$9:$V$194),_xlfn.XLOOKUP($B102&amp;$C102,'4. TEUs &amp; Activities- MB'!$B$9:$B$194&amp;'4. TEUs &amp; Activities- MB'!$E$9:$E$194,'4. TEUs &amp; Activities- MB'!$V$9:$V$194))*$F102*IF(ISBLANK($G102),1,$G102)*IF(ISBLANK($H102),1,(1-$H102))*IF(ISBLANK($I102),1,(1-$I102))*IF(ISBLANK($J102),1,(1-$J102)),"REVIEW")</f>
        <v>0</v>
      </c>
      <c r="M102" s="16" cm="1">
        <f t="array" ref="M102">IFERROR(IF(ISBLANK($B102),_xlfn.XLOOKUP($A102&amp;$C102,'4. TEUs &amp; Activities- MB'!$A$9:$A$194&amp;'4. TEUs &amp; Activities- MB'!$E$9:$E$194,'4. TEUs &amp; Activities- MB'!$W$9:$W$194),_xlfn.XLOOKUP($B102&amp;$C102,'4. TEUs &amp; Activities- MB'!$B$9:$B$194&amp;'4. TEUs &amp; Activities- MB'!$E$9:$E$194,'4. TEUs &amp; Activities- MB'!$W$9:$W$194))*$F102*IF(ISBLANK($G102),1,$G102)*IF(ISBLANK($H102),1,(1-$H102))*IF(ISBLANK($I102),1,(1-$I102))*IF(ISBLANK($J102),1,(1-$J102)),"REVIEW")</f>
        <v>0</v>
      </c>
    </row>
    <row r="103" spans="1:13" x14ac:dyDescent="0.25">
      <c r="A103" s="12"/>
      <c r="B103" s="14"/>
      <c r="C103" s="19"/>
      <c r="D103" s="13"/>
      <c r="E103" s="8" t="str">
        <f>IFERROR(IF(D103="No CAS","",INDEX('DEQ Pollutant List'!$B$7:$B$611,MATCH('5. Pollutant Emissions - MB'!D103,'DEQ Pollutant List'!$A$7:$A$611,0))),"")</f>
        <v/>
      </c>
      <c r="F103" s="20"/>
      <c r="G103" s="37"/>
      <c r="H103" s="47"/>
      <c r="I103" s="47"/>
      <c r="J103" s="38"/>
      <c r="K103" s="18"/>
      <c r="L103" s="12" cm="1">
        <f t="array" ref="L103">IFERROR(IF(ISBLANK($B103),_xlfn.XLOOKUP($A103&amp;$C103,'4. TEUs &amp; Activities- MB'!$A$9:$A$194&amp;'4. TEUs &amp; Activities- MB'!$E$9:$E$194,'4. TEUs &amp; Activities- MB'!$V$9:$V$194),_xlfn.XLOOKUP($B103&amp;$C103,'4. TEUs &amp; Activities- MB'!$B$9:$B$194&amp;'4. TEUs &amp; Activities- MB'!$E$9:$E$194,'4. TEUs &amp; Activities- MB'!$V$9:$V$194))*$F103*IF(ISBLANK($G103),1,$G103)*IF(ISBLANK($H103),1,(1-$H103))*IF(ISBLANK($I103),1,(1-$I103))*IF(ISBLANK($J103),1,(1-$J103)),"REVIEW")</f>
        <v>0</v>
      </c>
      <c r="M103" s="16" cm="1">
        <f t="array" ref="M103">IFERROR(IF(ISBLANK($B103),_xlfn.XLOOKUP($A103&amp;$C103,'4. TEUs &amp; Activities- MB'!$A$9:$A$194&amp;'4. TEUs &amp; Activities- MB'!$E$9:$E$194,'4. TEUs &amp; Activities- MB'!$W$9:$W$194),_xlfn.XLOOKUP($B103&amp;$C103,'4. TEUs &amp; Activities- MB'!$B$9:$B$194&amp;'4. TEUs &amp; Activities- MB'!$E$9:$E$194,'4. TEUs &amp; Activities- MB'!$W$9:$W$194))*$F103*IF(ISBLANK($G103),1,$G103)*IF(ISBLANK($H103),1,(1-$H103))*IF(ISBLANK($I103),1,(1-$I103))*IF(ISBLANK($J103),1,(1-$J103)),"REVIEW")</f>
        <v>0</v>
      </c>
    </row>
    <row r="104" spans="1:13" x14ac:dyDescent="0.25">
      <c r="A104" s="12"/>
      <c r="B104" s="14"/>
      <c r="C104" s="19"/>
      <c r="D104" s="13"/>
      <c r="E104" s="8" t="str">
        <f>IFERROR(IF(D104="No CAS","",INDEX('DEQ Pollutant List'!$B$7:$B$611,MATCH('5. Pollutant Emissions - MB'!D104,'DEQ Pollutant List'!$A$7:$A$611,0))),"")</f>
        <v/>
      </c>
      <c r="F104" s="20"/>
      <c r="G104" s="37"/>
      <c r="H104" s="47"/>
      <c r="I104" s="47"/>
      <c r="J104" s="38"/>
      <c r="K104" s="18"/>
      <c r="L104" s="12" cm="1">
        <f t="array" ref="L104">IFERROR(IF(ISBLANK($B104),_xlfn.XLOOKUP($A104&amp;$C104,'4. TEUs &amp; Activities- MB'!$A$9:$A$194&amp;'4. TEUs &amp; Activities- MB'!$E$9:$E$194,'4. TEUs &amp; Activities- MB'!$V$9:$V$194),_xlfn.XLOOKUP($B104&amp;$C104,'4. TEUs &amp; Activities- MB'!$B$9:$B$194&amp;'4. TEUs &amp; Activities- MB'!$E$9:$E$194,'4. TEUs &amp; Activities- MB'!$V$9:$V$194))*$F104*IF(ISBLANK($G104),1,$G104)*IF(ISBLANK($H104),1,(1-$H104))*IF(ISBLANK($I104),1,(1-$I104))*IF(ISBLANK($J104),1,(1-$J104)),"REVIEW")</f>
        <v>0</v>
      </c>
      <c r="M104" s="16" cm="1">
        <f t="array" ref="M104">IFERROR(IF(ISBLANK($B104),_xlfn.XLOOKUP($A104&amp;$C104,'4. TEUs &amp; Activities- MB'!$A$9:$A$194&amp;'4. TEUs &amp; Activities- MB'!$E$9:$E$194,'4. TEUs &amp; Activities- MB'!$W$9:$W$194),_xlfn.XLOOKUP($B104&amp;$C104,'4. TEUs &amp; Activities- MB'!$B$9:$B$194&amp;'4. TEUs &amp; Activities- MB'!$E$9:$E$194,'4. TEUs &amp; Activities- MB'!$W$9:$W$194))*$F104*IF(ISBLANK($G104),1,$G104)*IF(ISBLANK($H104),1,(1-$H104))*IF(ISBLANK($I104),1,(1-$I104))*IF(ISBLANK($J104),1,(1-$J104)),"REVIEW")</f>
        <v>0</v>
      </c>
    </row>
    <row r="105" spans="1:13" x14ac:dyDescent="0.25">
      <c r="A105" s="12"/>
      <c r="B105" s="14"/>
      <c r="C105" s="19"/>
      <c r="D105" s="13"/>
      <c r="E105" s="8" t="str">
        <f>IFERROR(IF(D105="No CAS","",INDEX('DEQ Pollutant List'!$B$7:$B$611,MATCH('5. Pollutant Emissions - MB'!D105,'DEQ Pollutant List'!$A$7:$A$611,0))),"")</f>
        <v/>
      </c>
      <c r="F105" s="20"/>
      <c r="G105" s="37"/>
      <c r="H105" s="47"/>
      <c r="I105" s="47"/>
      <c r="J105" s="38"/>
      <c r="K105" s="18"/>
      <c r="L105" s="12" cm="1">
        <f t="array" ref="L105">IFERROR(IF(ISBLANK($B105),_xlfn.XLOOKUP($A105&amp;$C105,'4. TEUs &amp; Activities- MB'!$A$9:$A$194&amp;'4. TEUs &amp; Activities- MB'!$E$9:$E$194,'4. TEUs &amp; Activities- MB'!$V$9:$V$194),_xlfn.XLOOKUP($B105&amp;$C105,'4. TEUs &amp; Activities- MB'!$B$9:$B$194&amp;'4. TEUs &amp; Activities- MB'!$E$9:$E$194,'4. TEUs &amp; Activities- MB'!$V$9:$V$194))*$F105*IF(ISBLANK($G105),1,$G105)*IF(ISBLANK($H105),1,(1-$H105))*IF(ISBLANK($I105),1,(1-$I105))*IF(ISBLANK($J105),1,(1-$J105)),"REVIEW")</f>
        <v>0</v>
      </c>
      <c r="M105" s="16" cm="1">
        <f t="array" ref="M105">IFERROR(IF(ISBLANK($B105),_xlfn.XLOOKUP($A105&amp;$C105,'4. TEUs &amp; Activities- MB'!$A$9:$A$194&amp;'4. TEUs &amp; Activities- MB'!$E$9:$E$194,'4. TEUs &amp; Activities- MB'!$W$9:$W$194),_xlfn.XLOOKUP($B105&amp;$C105,'4. TEUs &amp; Activities- MB'!$B$9:$B$194&amp;'4. TEUs &amp; Activities- MB'!$E$9:$E$194,'4. TEUs &amp; Activities- MB'!$W$9:$W$194))*$F105*IF(ISBLANK($G105),1,$G105)*IF(ISBLANK($H105),1,(1-$H105))*IF(ISBLANK($I105),1,(1-$I105))*IF(ISBLANK($J105),1,(1-$J105)),"REVIEW")</f>
        <v>0</v>
      </c>
    </row>
    <row r="106" spans="1:13" x14ac:dyDescent="0.25">
      <c r="A106" s="12"/>
      <c r="B106" s="14"/>
      <c r="C106" s="19"/>
      <c r="D106" s="13"/>
      <c r="E106" s="8" t="str">
        <f>IFERROR(IF(D106="No CAS","",INDEX('DEQ Pollutant List'!$B$7:$B$611,MATCH('5. Pollutant Emissions - MB'!D106,'DEQ Pollutant List'!$A$7:$A$611,0))),"")</f>
        <v/>
      </c>
      <c r="F106" s="20"/>
      <c r="G106" s="37"/>
      <c r="H106" s="47"/>
      <c r="I106" s="47"/>
      <c r="J106" s="38"/>
      <c r="K106" s="18"/>
      <c r="L106" s="12" cm="1">
        <f t="array" ref="L106">IFERROR(IF(ISBLANK($B106),_xlfn.XLOOKUP($A106&amp;$C106,'4. TEUs &amp; Activities- MB'!$A$9:$A$194&amp;'4. TEUs &amp; Activities- MB'!$E$9:$E$194,'4. TEUs &amp; Activities- MB'!$V$9:$V$194),_xlfn.XLOOKUP($B106&amp;$C106,'4. TEUs &amp; Activities- MB'!$B$9:$B$194&amp;'4. TEUs &amp; Activities- MB'!$E$9:$E$194,'4. TEUs &amp; Activities- MB'!$V$9:$V$194))*$F106*IF(ISBLANK($G106),1,$G106)*IF(ISBLANK($H106),1,(1-$H106))*IF(ISBLANK($I106),1,(1-$I106))*IF(ISBLANK($J106),1,(1-$J106)),"REVIEW")</f>
        <v>0</v>
      </c>
      <c r="M106" s="16" cm="1">
        <f t="array" ref="M106">IFERROR(IF(ISBLANK($B106),_xlfn.XLOOKUP($A106&amp;$C106,'4. TEUs &amp; Activities- MB'!$A$9:$A$194&amp;'4. TEUs &amp; Activities- MB'!$E$9:$E$194,'4. TEUs &amp; Activities- MB'!$W$9:$W$194),_xlfn.XLOOKUP($B106&amp;$C106,'4. TEUs &amp; Activities- MB'!$B$9:$B$194&amp;'4. TEUs &amp; Activities- MB'!$E$9:$E$194,'4. TEUs &amp; Activities- MB'!$W$9:$W$194))*$F106*IF(ISBLANK($G106),1,$G106)*IF(ISBLANK($H106),1,(1-$H106))*IF(ISBLANK($I106),1,(1-$I106))*IF(ISBLANK($J106),1,(1-$J106)),"REVIEW")</f>
        <v>0</v>
      </c>
    </row>
    <row r="107" spans="1:13" x14ac:dyDescent="0.25">
      <c r="A107" s="12"/>
      <c r="B107" s="14"/>
      <c r="C107" s="19"/>
      <c r="D107" s="13"/>
      <c r="E107" s="8" t="str">
        <f>IFERROR(IF(D107="No CAS","",INDEX('DEQ Pollutant List'!$B$7:$B$611,MATCH('5. Pollutant Emissions - MB'!D107,'DEQ Pollutant List'!$A$7:$A$611,0))),"")</f>
        <v/>
      </c>
      <c r="F107" s="20"/>
      <c r="G107" s="37"/>
      <c r="H107" s="47"/>
      <c r="I107" s="47"/>
      <c r="J107" s="38"/>
      <c r="K107" s="18"/>
      <c r="L107" s="12" cm="1">
        <f t="array" ref="L107">IFERROR(IF(ISBLANK($B107),_xlfn.XLOOKUP($A107&amp;$C107,'4. TEUs &amp; Activities- MB'!$A$9:$A$194&amp;'4. TEUs &amp; Activities- MB'!$E$9:$E$194,'4. TEUs &amp; Activities- MB'!$V$9:$V$194),_xlfn.XLOOKUP($B107&amp;$C107,'4. TEUs &amp; Activities- MB'!$B$9:$B$194&amp;'4. TEUs &amp; Activities- MB'!$E$9:$E$194,'4. TEUs &amp; Activities- MB'!$V$9:$V$194))*$F107*IF(ISBLANK($G107),1,$G107)*IF(ISBLANK($H107),1,(1-$H107))*IF(ISBLANK($I107),1,(1-$I107))*IF(ISBLANK($J107),1,(1-$J107)),"REVIEW")</f>
        <v>0</v>
      </c>
      <c r="M107" s="16" cm="1">
        <f t="array" ref="M107">IFERROR(IF(ISBLANK($B107),_xlfn.XLOOKUP($A107&amp;$C107,'4. TEUs &amp; Activities- MB'!$A$9:$A$194&amp;'4. TEUs &amp; Activities- MB'!$E$9:$E$194,'4. TEUs &amp; Activities- MB'!$W$9:$W$194),_xlfn.XLOOKUP($B107&amp;$C107,'4. TEUs &amp; Activities- MB'!$B$9:$B$194&amp;'4. TEUs &amp; Activities- MB'!$E$9:$E$194,'4. TEUs &amp; Activities- MB'!$W$9:$W$194))*$F107*IF(ISBLANK($G107),1,$G107)*IF(ISBLANK($H107),1,(1-$H107))*IF(ISBLANK($I107),1,(1-$I107))*IF(ISBLANK($J107),1,(1-$J107)),"REVIEW")</f>
        <v>0</v>
      </c>
    </row>
    <row r="108" spans="1:13" x14ac:dyDescent="0.25">
      <c r="A108" s="12"/>
      <c r="B108" s="14"/>
      <c r="C108" s="19"/>
      <c r="D108" s="13"/>
      <c r="E108" s="8" t="str">
        <f>IFERROR(IF(D108="No CAS","",INDEX('DEQ Pollutant List'!$B$7:$B$611,MATCH('5. Pollutant Emissions - MB'!D108,'DEQ Pollutant List'!$A$7:$A$611,0))),"")</f>
        <v/>
      </c>
      <c r="F108" s="20"/>
      <c r="G108" s="37"/>
      <c r="H108" s="47"/>
      <c r="I108" s="47"/>
      <c r="J108" s="38"/>
      <c r="K108" s="18"/>
      <c r="L108" s="12" cm="1">
        <f t="array" ref="L108">IFERROR(IF(ISBLANK($B108),_xlfn.XLOOKUP($A108&amp;$C108,'4. TEUs &amp; Activities- MB'!$A$9:$A$194&amp;'4. TEUs &amp; Activities- MB'!$E$9:$E$194,'4. TEUs &amp; Activities- MB'!$V$9:$V$194),_xlfn.XLOOKUP($B108&amp;$C108,'4. TEUs &amp; Activities- MB'!$B$9:$B$194&amp;'4. TEUs &amp; Activities- MB'!$E$9:$E$194,'4. TEUs &amp; Activities- MB'!$V$9:$V$194))*$F108*IF(ISBLANK($G108),1,$G108)*IF(ISBLANK($H108),1,(1-$H108))*IF(ISBLANK($I108),1,(1-$I108))*IF(ISBLANK($J108),1,(1-$J108)),"REVIEW")</f>
        <v>0</v>
      </c>
      <c r="M108" s="16" cm="1">
        <f t="array" ref="M108">IFERROR(IF(ISBLANK($B108),_xlfn.XLOOKUP($A108&amp;$C108,'4. TEUs &amp; Activities- MB'!$A$9:$A$194&amp;'4. TEUs &amp; Activities- MB'!$E$9:$E$194,'4. TEUs &amp; Activities- MB'!$W$9:$W$194),_xlfn.XLOOKUP($B108&amp;$C108,'4. TEUs &amp; Activities- MB'!$B$9:$B$194&amp;'4. TEUs &amp; Activities- MB'!$E$9:$E$194,'4. TEUs &amp; Activities- MB'!$W$9:$W$194))*$F108*IF(ISBLANK($G108),1,$G108)*IF(ISBLANK($H108),1,(1-$H108))*IF(ISBLANK($I108),1,(1-$I108))*IF(ISBLANK($J108),1,(1-$J108)),"REVIEW")</f>
        <v>0</v>
      </c>
    </row>
    <row r="109" spans="1:13" x14ac:dyDescent="0.25">
      <c r="A109" s="12"/>
      <c r="B109" s="14"/>
      <c r="C109" s="19"/>
      <c r="D109" s="13"/>
      <c r="E109" s="8" t="str">
        <f>IFERROR(IF(D109="No CAS","",INDEX('DEQ Pollutant List'!$B$7:$B$611,MATCH('5. Pollutant Emissions - MB'!D109,'DEQ Pollutant List'!$A$7:$A$611,0))),"")</f>
        <v/>
      </c>
      <c r="F109" s="20"/>
      <c r="G109" s="37"/>
      <c r="H109" s="47"/>
      <c r="I109" s="47"/>
      <c r="J109" s="38"/>
      <c r="K109" s="18"/>
      <c r="L109" s="12" cm="1">
        <f t="array" ref="L109">IFERROR(IF(ISBLANK($B109),_xlfn.XLOOKUP($A109&amp;$C109,'4. TEUs &amp; Activities- MB'!$A$9:$A$194&amp;'4. TEUs &amp; Activities- MB'!$E$9:$E$194,'4. TEUs &amp; Activities- MB'!$V$9:$V$194),_xlfn.XLOOKUP($B109&amp;$C109,'4. TEUs &amp; Activities- MB'!$B$9:$B$194&amp;'4. TEUs &amp; Activities- MB'!$E$9:$E$194,'4. TEUs &amp; Activities- MB'!$V$9:$V$194))*$F109*IF(ISBLANK($G109),1,$G109)*IF(ISBLANK($H109),1,(1-$H109))*IF(ISBLANK($I109),1,(1-$I109))*IF(ISBLANK($J109),1,(1-$J109)),"REVIEW")</f>
        <v>0</v>
      </c>
      <c r="M109" s="16" cm="1">
        <f t="array" ref="M109">IFERROR(IF(ISBLANK($B109),_xlfn.XLOOKUP($A109&amp;$C109,'4. TEUs &amp; Activities- MB'!$A$9:$A$194&amp;'4. TEUs &amp; Activities- MB'!$E$9:$E$194,'4. TEUs &amp; Activities- MB'!$W$9:$W$194),_xlfn.XLOOKUP($B109&amp;$C109,'4. TEUs &amp; Activities- MB'!$B$9:$B$194&amp;'4. TEUs &amp; Activities- MB'!$E$9:$E$194,'4. TEUs &amp; Activities- MB'!$W$9:$W$194))*$F109*IF(ISBLANK($G109),1,$G109)*IF(ISBLANK($H109),1,(1-$H109))*IF(ISBLANK($I109),1,(1-$I109))*IF(ISBLANK($J109),1,(1-$J109)),"REVIEW")</f>
        <v>0</v>
      </c>
    </row>
    <row r="110" spans="1:13" x14ac:dyDescent="0.25">
      <c r="A110" s="12"/>
      <c r="B110" s="14"/>
      <c r="C110" s="19"/>
      <c r="D110" s="13"/>
      <c r="E110" s="8" t="str">
        <f>IFERROR(IF(D110="No CAS","",INDEX('DEQ Pollutant List'!$B$7:$B$611,MATCH('5. Pollutant Emissions - MB'!D110,'DEQ Pollutant List'!$A$7:$A$611,0))),"")</f>
        <v/>
      </c>
      <c r="F110" s="20"/>
      <c r="G110" s="37"/>
      <c r="H110" s="47"/>
      <c r="I110" s="47"/>
      <c r="J110" s="38"/>
      <c r="K110" s="18"/>
      <c r="L110" s="12" cm="1">
        <f t="array" ref="L110">IFERROR(IF(ISBLANK($B110),_xlfn.XLOOKUP($A110&amp;$C110,'4. TEUs &amp; Activities- MB'!$A$9:$A$194&amp;'4. TEUs &amp; Activities- MB'!$E$9:$E$194,'4. TEUs &amp; Activities- MB'!$V$9:$V$194),_xlfn.XLOOKUP($B110&amp;$C110,'4. TEUs &amp; Activities- MB'!$B$9:$B$194&amp;'4. TEUs &amp; Activities- MB'!$E$9:$E$194,'4. TEUs &amp; Activities- MB'!$V$9:$V$194))*$F110*IF(ISBLANK($G110),1,$G110)*IF(ISBLANK($H110),1,(1-$H110))*IF(ISBLANK($I110),1,(1-$I110))*IF(ISBLANK($J110),1,(1-$J110)),"REVIEW")</f>
        <v>0</v>
      </c>
      <c r="M110" s="16" cm="1">
        <f t="array" ref="M110">IFERROR(IF(ISBLANK($B110),_xlfn.XLOOKUP($A110&amp;$C110,'4. TEUs &amp; Activities- MB'!$A$9:$A$194&amp;'4. TEUs &amp; Activities- MB'!$E$9:$E$194,'4. TEUs &amp; Activities- MB'!$W$9:$W$194),_xlfn.XLOOKUP($B110&amp;$C110,'4. TEUs &amp; Activities- MB'!$B$9:$B$194&amp;'4. TEUs &amp; Activities- MB'!$E$9:$E$194,'4. TEUs &amp; Activities- MB'!$W$9:$W$194))*$F110*IF(ISBLANK($G110),1,$G110)*IF(ISBLANK($H110),1,(1-$H110))*IF(ISBLANK($I110),1,(1-$I110))*IF(ISBLANK($J110),1,(1-$J110)),"REVIEW")</f>
        <v>0</v>
      </c>
    </row>
    <row r="111" spans="1:13" x14ac:dyDescent="0.25">
      <c r="A111" s="12"/>
      <c r="B111" s="14"/>
      <c r="C111" s="19"/>
      <c r="D111" s="13"/>
      <c r="E111" s="8" t="str">
        <f>IFERROR(IF(D111="No CAS","",INDEX('DEQ Pollutant List'!$B$7:$B$611,MATCH('5. Pollutant Emissions - MB'!D111,'DEQ Pollutant List'!$A$7:$A$611,0))),"")</f>
        <v/>
      </c>
      <c r="F111" s="20"/>
      <c r="G111" s="37"/>
      <c r="H111" s="47"/>
      <c r="I111" s="47"/>
      <c r="J111" s="38"/>
      <c r="K111" s="18"/>
      <c r="L111" s="12" cm="1">
        <f t="array" ref="L111">IFERROR(IF(ISBLANK($B111),_xlfn.XLOOKUP($A111&amp;$C111,'4. TEUs &amp; Activities- MB'!$A$9:$A$194&amp;'4. TEUs &amp; Activities- MB'!$E$9:$E$194,'4. TEUs &amp; Activities- MB'!$V$9:$V$194),_xlfn.XLOOKUP($B111&amp;$C111,'4. TEUs &amp; Activities- MB'!$B$9:$B$194&amp;'4. TEUs &amp; Activities- MB'!$E$9:$E$194,'4. TEUs &amp; Activities- MB'!$V$9:$V$194))*$F111*IF(ISBLANK($G111),1,$G111)*IF(ISBLANK($H111),1,(1-$H111))*IF(ISBLANK($I111),1,(1-$I111))*IF(ISBLANK($J111),1,(1-$J111)),"REVIEW")</f>
        <v>0</v>
      </c>
      <c r="M111" s="16" cm="1">
        <f t="array" ref="M111">IFERROR(IF(ISBLANK($B111),_xlfn.XLOOKUP($A111&amp;$C111,'4. TEUs &amp; Activities- MB'!$A$9:$A$194&amp;'4. TEUs &amp; Activities- MB'!$E$9:$E$194,'4. TEUs &amp; Activities- MB'!$W$9:$W$194),_xlfn.XLOOKUP($B111&amp;$C111,'4. TEUs &amp; Activities- MB'!$B$9:$B$194&amp;'4. TEUs &amp; Activities- MB'!$E$9:$E$194,'4. TEUs &amp; Activities- MB'!$W$9:$W$194))*$F111*IF(ISBLANK($G111),1,$G111)*IF(ISBLANK($H111),1,(1-$H111))*IF(ISBLANK($I111),1,(1-$I111))*IF(ISBLANK($J111),1,(1-$J111)),"REVIEW")</f>
        <v>0</v>
      </c>
    </row>
    <row r="112" spans="1:13" x14ac:dyDescent="0.25">
      <c r="A112" s="12"/>
      <c r="B112" s="14"/>
      <c r="C112" s="19"/>
      <c r="D112" s="13"/>
      <c r="E112" s="8" t="str">
        <f>IFERROR(IF(D112="No CAS","",INDEX('DEQ Pollutant List'!$B$7:$B$611,MATCH('5. Pollutant Emissions - MB'!D112,'DEQ Pollutant List'!$A$7:$A$611,0))),"")</f>
        <v/>
      </c>
      <c r="F112" s="20"/>
      <c r="G112" s="37"/>
      <c r="H112" s="47"/>
      <c r="I112" s="47"/>
      <c r="J112" s="38"/>
      <c r="K112" s="18"/>
      <c r="L112" s="12" cm="1">
        <f t="array" ref="L112">IFERROR(IF(ISBLANK($B112),_xlfn.XLOOKUP($A112&amp;$C112,'4. TEUs &amp; Activities- MB'!$A$9:$A$194&amp;'4. TEUs &amp; Activities- MB'!$E$9:$E$194,'4. TEUs &amp; Activities- MB'!$V$9:$V$194),_xlfn.XLOOKUP($B112&amp;$C112,'4. TEUs &amp; Activities- MB'!$B$9:$B$194&amp;'4. TEUs &amp; Activities- MB'!$E$9:$E$194,'4. TEUs &amp; Activities- MB'!$V$9:$V$194))*$F112*IF(ISBLANK($G112),1,$G112)*IF(ISBLANK($H112),1,(1-$H112))*IF(ISBLANK($I112),1,(1-$I112))*IF(ISBLANK($J112),1,(1-$J112)),"REVIEW")</f>
        <v>0</v>
      </c>
      <c r="M112" s="16" cm="1">
        <f t="array" ref="M112">IFERROR(IF(ISBLANK($B112),_xlfn.XLOOKUP($A112&amp;$C112,'4. TEUs &amp; Activities- MB'!$A$9:$A$194&amp;'4. TEUs &amp; Activities- MB'!$E$9:$E$194,'4. TEUs &amp; Activities- MB'!$W$9:$W$194),_xlfn.XLOOKUP($B112&amp;$C112,'4. TEUs &amp; Activities- MB'!$B$9:$B$194&amp;'4. TEUs &amp; Activities- MB'!$E$9:$E$194,'4. TEUs &amp; Activities- MB'!$W$9:$W$194))*$F112*IF(ISBLANK($G112),1,$G112)*IF(ISBLANK($H112),1,(1-$H112))*IF(ISBLANK($I112),1,(1-$I112))*IF(ISBLANK($J112),1,(1-$J112)),"REVIEW")</f>
        <v>0</v>
      </c>
    </row>
    <row r="113" spans="1:13" x14ac:dyDescent="0.25">
      <c r="A113" s="12"/>
      <c r="B113" s="14"/>
      <c r="C113" s="19"/>
      <c r="D113" s="13"/>
      <c r="E113" s="8" t="str">
        <f>IFERROR(IF(D113="No CAS","",INDEX('DEQ Pollutant List'!$B$7:$B$611,MATCH('5. Pollutant Emissions - MB'!D113,'DEQ Pollutant List'!$A$7:$A$611,0))),"")</f>
        <v/>
      </c>
      <c r="F113" s="20"/>
      <c r="G113" s="37"/>
      <c r="H113" s="47"/>
      <c r="I113" s="47"/>
      <c r="J113" s="38"/>
      <c r="K113" s="18"/>
      <c r="L113" s="12" cm="1">
        <f t="array" ref="L113">IFERROR(IF(ISBLANK($B113),_xlfn.XLOOKUP($A113&amp;$C113,'4. TEUs &amp; Activities- MB'!$A$9:$A$194&amp;'4. TEUs &amp; Activities- MB'!$E$9:$E$194,'4. TEUs &amp; Activities- MB'!$V$9:$V$194),_xlfn.XLOOKUP($B113&amp;$C113,'4. TEUs &amp; Activities- MB'!$B$9:$B$194&amp;'4. TEUs &amp; Activities- MB'!$E$9:$E$194,'4. TEUs &amp; Activities- MB'!$V$9:$V$194))*$F113*IF(ISBLANK($G113),1,$G113)*IF(ISBLANK($H113),1,(1-$H113))*IF(ISBLANK($I113),1,(1-$I113))*IF(ISBLANK($J113),1,(1-$J113)),"REVIEW")</f>
        <v>0</v>
      </c>
      <c r="M113" s="16" cm="1">
        <f t="array" ref="M113">IFERROR(IF(ISBLANK($B113),_xlfn.XLOOKUP($A113&amp;$C113,'4. TEUs &amp; Activities- MB'!$A$9:$A$194&amp;'4. TEUs &amp; Activities- MB'!$E$9:$E$194,'4. TEUs &amp; Activities- MB'!$W$9:$W$194),_xlfn.XLOOKUP($B113&amp;$C113,'4. TEUs &amp; Activities- MB'!$B$9:$B$194&amp;'4. TEUs &amp; Activities- MB'!$E$9:$E$194,'4. TEUs &amp; Activities- MB'!$W$9:$W$194))*$F113*IF(ISBLANK($G113),1,$G113)*IF(ISBLANK($H113),1,(1-$H113))*IF(ISBLANK($I113),1,(1-$I113))*IF(ISBLANK($J113),1,(1-$J113)),"REVIEW")</f>
        <v>0</v>
      </c>
    </row>
    <row r="114" spans="1:13" x14ac:dyDescent="0.25">
      <c r="A114" s="12"/>
      <c r="B114" s="14"/>
      <c r="C114" s="19"/>
      <c r="D114" s="13"/>
      <c r="E114" s="8" t="str">
        <f>IFERROR(IF(D114="No CAS","",INDEX('DEQ Pollutant List'!$B$7:$B$611,MATCH('5. Pollutant Emissions - MB'!D114,'DEQ Pollutant List'!$A$7:$A$611,0))),"")</f>
        <v/>
      </c>
      <c r="F114" s="20"/>
      <c r="G114" s="37"/>
      <c r="H114" s="47"/>
      <c r="I114" s="47"/>
      <c r="J114" s="38"/>
      <c r="K114" s="18"/>
      <c r="L114" s="12" cm="1">
        <f t="array" ref="L114">IFERROR(IF(ISBLANK($B114),_xlfn.XLOOKUP($A114&amp;$C114,'4. TEUs &amp; Activities- MB'!$A$9:$A$194&amp;'4. TEUs &amp; Activities- MB'!$E$9:$E$194,'4. TEUs &amp; Activities- MB'!$V$9:$V$194),_xlfn.XLOOKUP($B114&amp;$C114,'4. TEUs &amp; Activities- MB'!$B$9:$B$194&amp;'4. TEUs &amp; Activities- MB'!$E$9:$E$194,'4. TEUs &amp; Activities- MB'!$V$9:$V$194))*$F114*IF(ISBLANK($G114),1,$G114)*IF(ISBLANK($H114),1,(1-$H114))*IF(ISBLANK($I114),1,(1-$I114))*IF(ISBLANK($J114),1,(1-$J114)),"REVIEW")</f>
        <v>0</v>
      </c>
      <c r="M114" s="16" cm="1">
        <f t="array" ref="M114">IFERROR(IF(ISBLANK($B114),_xlfn.XLOOKUP($A114&amp;$C114,'4. TEUs &amp; Activities- MB'!$A$9:$A$194&amp;'4. TEUs &amp; Activities- MB'!$E$9:$E$194,'4. TEUs &amp; Activities- MB'!$W$9:$W$194),_xlfn.XLOOKUP($B114&amp;$C114,'4. TEUs &amp; Activities- MB'!$B$9:$B$194&amp;'4. TEUs &amp; Activities- MB'!$E$9:$E$194,'4. TEUs &amp; Activities- MB'!$W$9:$W$194))*$F114*IF(ISBLANK($G114),1,$G114)*IF(ISBLANK($H114),1,(1-$H114))*IF(ISBLANK($I114),1,(1-$I114))*IF(ISBLANK($J114),1,(1-$J114)),"REVIEW")</f>
        <v>0</v>
      </c>
    </row>
    <row r="115" spans="1:13" x14ac:dyDescent="0.25">
      <c r="A115" s="12"/>
      <c r="B115" s="14"/>
      <c r="C115" s="19"/>
      <c r="D115" s="13"/>
      <c r="E115" s="8" t="str">
        <f>IFERROR(IF(D115="No CAS","",INDEX('DEQ Pollutant List'!$B$7:$B$611,MATCH('5. Pollutant Emissions - MB'!D115,'DEQ Pollutant List'!$A$7:$A$611,0))),"")</f>
        <v/>
      </c>
      <c r="F115" s="20"/>
      <c r="G115" s="37"/>
      <c r="H115" s="47"/>
      <c r="I115" s="47"/>
      <c r="J115" s="38"/>
      <c r="K115" s="18"/>
      <c r="L115" s="12" cm="1">
        <f t="array" ref="L115">IFERROR(IF(ISBLANK($B115),_xlfn.XLOOKUP($A115&amp;$C115,'4. TEUs &amp; Activities- MB'!$A$9:$A$194&amp;'4. TEUs &amp; Activities- MB'!$E$9:$E$194,'4. TEUs &amp; Activities- MB'!$V$9:$V$194),_xlfn.XLOOKUP($B115&amp;$C115,'4. TEUs &amp; Activities- MB'!$B$9:$B$194&amp;'4. TEUs &amp; Activities- MB'!$E$9:$E$194,'4. TEUs &amp; Activities- MB'!$V$9:$V$194))*$F115*IF(ISBLANK($G115),1,$G115)*IF(ISBLANK($H115),1,(1-$H115))*IF(ISBLANK($I115),1,(1-$I115))*IF(ISBLANK($J115),1,(1-$J115)),"REVIEW")</f>
        <v>0</v>
      </c>
      <c r="M115" s="16" cm="1">
        <f t="array" ref="M115">IFERROR(IF(ISBLANK($B115),_xlfn.XLOOKUP($A115&amp;$C115,'4. TEUs &amp; Activities- MB'!$A$9:$A$194&amp;'4. TEUs &amp; Activities- MB'!$E$9:$E$194,'4. TEUs &amp; Activities- MB'!$W$9:$W$194),_xlfn.XLOOKUP($B115&amp;$C115,'4. TEUs &amp; Activities- MB'!$B$9:$B$194&amp;'4. TEUs &amp; Activities- MB'!$E$9:$E$194,'4. TEUs &amp; Activities- MB'!$W$9:$W$194))*$F115*IF(ISBLANK($G115),1,$G115)*IF(ISBLANK($H115),1,(1-$H115))*IF(ISBLANK($I115),1,(1-$I115))*IF(ISBLANK($J115),1,(1-$J115)),"REVIEW")</f>
        <v>0</v>
      </c>
    </row>
    <row r="116" spans="1:13" x14ac:dyDescent="0.25">
      <c r="A116" s="12"/>
      <c r="B116" s="14"/>
      <c r="C116" s="19"/>
      <c r="D116" s="13"/>
      <c r="E116" s="8" t="str">
        <f>IFERROR(IF(D116="No CAS","",INDEX('DEQ Pollutant List'!$B$7:$B$611,MATCH('5. Pollutant Emissions - MB'!D116,'DEQ Pollutant List'!$A$7:$A$611,0))),"")</f>
        <v/>
      </c>
      <c r="F116" s="20"/>
      <c r="G116" s="37"/>
      <c r="H116" s="47"/>
      <c r="I116" s="47"/>
      <c r="J116" s="38"/>
      <c r="K116" s="18"/>
      <c r="L116" s="12" cm="1">
        <f t="array" ref="L116">IFERROR(IF(ISBLANK($B116),_xlfn.XLOOKUP($A116&amp;$C116,'4. TEUs &amp; Activities- MB'!$A$9:$A$194&amp;'4. TEUs &amp; Activities- MB'!$E$9:$E$194,'4. TEUs &amp; Activities- MB'!$V$9:$V$194),_xlfn.XLOOKUP($B116&amp;$C116,'4. TEUs &amp; Activities- MB'!$B$9:$B$194&amp;'4. TEUs &amp; Activities- MB'!$E$9:$E$194,'4. TEUs &amp; Activities- MB'!$V$9:$V$194))*$F116*IF(ISBLANK($G116),1,$G116)*IF(ISBLANK($H116),1,(1-$H116))*IF(ISBLANK($I116),1,(1-$I116))*IF(ISBLANK($J116),1,(1-$J116)),"REVIEW")</f>
        <v>0</v>
      </c>
      <c r="M116" s="16" cm="1">
        <f t="array" ref="M116">IFERROR(IF(ISBLANK($B116),_xlfn.XLOOKUP($A116&amp;$C116,'4. TEUs &amp; Activities- MB'!$A$9:$A$194&amp;'4. TEUs &amp; Activities- MB'!$E$9:$E$194,'4. TEUs &amp; Activities- MB'!$W$9:$W$194),_xlfn.XLOOKUP($B116&amp;$C116,'4. TEUs &amp; Activities- MB'!$B$9:$B$194&amp;'4. TEUs &amp; Activities- MB'!$E$9:$E$194,'4. TEUs &amp; Activities- MB'!$W$9:$W$194))*$F116*IF(ISBLANK($G116),1,$G116)*IF(ISBLANK($H116),1,(1-$H116))*IF(ISBLANK($I116),1,(1-$I116))*IF(ISBLANK($J116),1,(1-$J116)),"REVIEW")</f>
        <v>0</v>
      </c>
    </row>
    <row r="117" spans="1:13" x14ac:dyDescent="0.25">
      <c r="A117" s="12"/>
      <c r="B117" s="14"/>
      <c r="C117" s="19"/>
      <c r="D117" s="13"/>
      <c r="E117" s="8" t="str">
        <f>IFERROR(IF(D117="No CAS","",INDEX('DEQ Pollutant List'!$B$7:$B$611,MATCH('5. Pollutant Emissions - MB'!D117,'DEQ Pollutant List'!$A$7:$A$611,0))),"")</f>
        <v/>
      </c>
      <c r="F117" s="20"/>
      <c r="G117" s="37"/>
      <c r="H117" s="47"/>
      <c r="I117" s="47"/>
      <c r="J117" s="38"/>
      <c r="K117" s="18"/>
      <c r="L117" s="12" cm="1">
        <f t="array" ref="L117">IFERROR(IF(ISBLANK($B117),_xlfn.XLOOKUP($A117&amp;$C117,'4. TEUs &amp; Activities- MB'!$A$9:$A$194&amp;'4. TEUs &amp; Activities- MB'!$E$9:$E$194,'4. TEUs &amp; Activities- MB'!$V$9:$V$194),_xlfn.XLOOKUP($B117&amp;$C117,'4. TEUs &amp; Activities- MB'!$B$9:$B$194&amp;'4. TEUs &amp; Activities- MB'!$E$9:$E$194,'4. TEUs &amp; Activities- MB'!$V$9:$V$194))*$F117*IF(ISBLANK($G117),1,$G117)*IF(ISBLANK($H117),1,(1-$H117))*IF(ISBLANK($I117),1,(1-$I117))*IF(ISBLANK($J117),1,(1-$J117)),"REVIEW")</f>
        <v>0</v>
      </c>
      <c r="M117" s="16" cm="1">
        <f t="array" ref="M117">IFERROR(IF(ISBLANK($B117),_xlfn.XLOOKUP($A117&amp;$C117,'4. TEUs &amp; Activities- MB'!$A$9:$A$194&amp;'4. TEUs &amp; Activities- MB'!$E$9:$E$194,'4. TEUs &amp; Activities- MB'!$W$9:$W$194),_xlfn.XLOOKUP($B117&amp;$C117,'4. TEUs &amp; Activities- MB'!$B$9:$B$194&amp;'4. TEUs &amp; Activities- MB'!$E$9:$E$194,'4. TEUs &amp; Activities- MB'!$W$9:$W$194))*$F117*IF(ISBLANK($G117),1,$G117)*IF(ISBLANK($H117),1,(1-$H117))*IF(ISBLANK($I117),1,(1-$I117))*IF(ISBLANK($J117),1,(1-$J117)),"REVIEW")</f>
        <v>0</v>
      </c>
    </row>
    <row r="118" spans="1:13" x14ac:dyDescent="0.25">
      <c r="A118" s="12"/>
      <c r="B118" s="14"/>
      <c r="C118" s="19"/>
      <c r="D118" s="13"/>
      <c r="E118" s="8" t="str">
        <f>IFERROR(IF(D118="No CAS","",INDEX('DEQ Pollutant List'!$B$7:$B$611,MATCH('5. Pollutant Emissions - MB'!D118,'DEQ Pollutant List'!$A$7:$A$611,0))),"")</f>
        <v/>
      </c>
      <c r="F118" s="20"/>
      <c r="G118" s="37"/>
      <c r="H118" s="47"/>
      <c r="I118" s="47"/>
      <c r="J118" s="38"/>
      <c r="K118" s="18"/>
      <c r="L118" s="12" cm="1">
        <f t="array" ref="L118">IFERROR(IF(ISBLANK($B118),_xlfn.XLOOKUP($A118&amp;$C118,'4. TEUs &amp; Activities- MB'!$A$9:$A$194&amp;'4. TEUs &amp; Activities- MB'!$E$9:$E$194,'4. TEUs &amp; Activities- MB'!$V$9:$V$194),_xlfn.XLOOKUP($B118&amp;$C118,'4. TEUs &amp; Activities- MB'!$B$9:$B$194&amp;'4. TEUs &amp; Activities- MB'!$E$9:$E$194,'4. TEUs &amp; Activities- MB'!$V$9:$V$194))*$F118*IF(ISBLANK($G118),1,$G118)*IF(ISBLANK($H118),1,(1-$H118))*IF(ISBLANK($I118),1,(1-$I118))*IF(ISBLANK($J118),1,(1-$J118)),"REVIEW")</f>
        <v>0</v>
      </c>
      <c r="M118" s="16" cm="1">
        <f t="array" ref="M118">IFERROR(IF(ISBLANK($B118),_xlfn.XLOOKUP($A118&amp;$C118,'4. TEUs &amp; Activities- MB'!$A$9:$A$194&amp;'4. TEUs &amp; Activities- MB'!$E$9:$E$194,'4. TEUs &amp; Activities- MB'!$W$9:$W$194),_xlfn.XLOOKUP($B118&amp;$C118,'4. TEUs &amp; Activities- MB'!$B$9:$B$194&amp;'4. TEUs &amp; Activities- MB'!$E$9:$E$194,'4. TEUs &amp; Activities- MB'!$W$9:$W$194))*$F118*IF(ISBLANK($G118),1,$G118)*IF(ISBLANK($H118),1,(1-$H118))*IF(ISBLANK($I118),1,(1-$I118))*IF(ISBLANK($J118),1,(1-$J118)),"REVIEW")</f>
        <v>0</v>
      </c>
    </row>
    <row r="119" spans="1:13" x14ac:dyDescent="0.25">
      <c r="A119" s="12"/>
      <c r="B119" s="14"/>
      <c r="C119" s="19"/>
      <c r="D119" s="13"/>
      <c r="E119" s="8" t="str">
        <f>IFERROR(IF(D119="No CAS","",INDEX('DEQ Pollutant List'!$B$7:$B$611,MATCH('5. Pollutant Emissions - MB'!D119,'DEQ Pollutant List'!$A$7:$A$611,0))),"")</f>
        <v/>
      </c>
      <c r="F119" s="20"/>
      <c r="G119" s="37"/>
      <c r="H119" s="47"/>
      <c r="I119" s="47"/>
      <c r="J119" s="38"/>
      <c r="K119" s="18"/>
      <c r="L119" s="12" cm="1">
        <f t="array" ref="L119">IFERROR(IF(ISBLANK($B119),_xlfn.XLOOKUP($A119&amp;$C119,'4. TEUs &amp; Activities- MB'!$A$9:$A$194&amp;'4. TEUs &amp; Activities- MB'!$E$9:$E$194,'4. TEUs &amp; Activities- MB'!$V$9:$V$194),_xlfn.XLOOKUP($B119&amp;$C119,'4. TEUs &amp; Activities- MB'!$B$9:$B$194&amp;'4. TEUs &amp; Activities- MB'!$E$9:$E$194,'4. TEUs &amp; Activities- MB'!$V$9:$V$194))*$F119*IF(ISBLANK($G119),1,$G119)*IF(ISBLANK($H119),1,(1-$H119))*IF(ISBLANK($I119),1,(1-$I119))*IF(ISBLANK($J119),1,(1-$J119)),"REVIEW")</f>
        <v>0</v>
      </c>
      <c r="M119" s="16" cm="1">
        <f t="array" ref="M119">IFERROR(IF(ISBLANK($B119),_xlfn.XLOOKUP($A119&amp;$C119,'4. TEUs &amp; Activities- MB'!$A$9:$A$194&amp;'4. TEUs &amp; Activities- MB'!$E$9:$E$194,'4. TEUs &amp; Activities- MB'!$W$9:$W$194),_xlfn.XLOOKUP($B119&amp;$C119,'4. TEUs &amp; Activities- MB'!$B$9:$B$194&amp;'4. TEUs &amp; Activities- MB'!$E$9:$E$194,'4. TEUs &amp; Activities- MB'!$W$9:$W$194))*$F119*IF(ISBLANK($G119),1,$G119)*IF(ISBLANK($H119),1,(1-$H119))*IF(ISBLANK($I119),1,(1-$I119))*IF(ISBLANK($J119),1,(1-$J119)),"REVIEW")</f>
        <v>0</v>
      </c>
    </row>
    <row r="120" spans="1:13" x14ac:dyDescent="0.25">
      <c r="A120" s="12"/>
      <c r="B120" s="14"/>
      <c r="C120" s="19"/>
      <c r="D120" s="13"/>
      <c r="E120" s="8" t="str">
        <f>IFERROR(IF(D120="No CAS","",INDEX('DEQ Pollutant List'!$B$7:$B$611,MATCH('5. Pollutant Emissions - MB'!D120,'DEQ Pollutant List'!$A$7:$A$611,0))),"")</f>
        <v/>
      </c>
      <c r="F120" s="20"/>
      <c r="G120" s="37"/>
      <c r="H120" s="47"/>
      <c r="I120" s="47"/>
      <c r="J120" s="38"/>
      <c r="K120" s="18"/>
      <c r="L120" s="12" cm="1">
        <f t="array" ref="L120">IFERROR(IF(ISBLANK($B120),_xlfn.XLOOKUP($A120&amp;$C120,'4. TEUs &amp; Activities- MB'!$A$9:$A$194&amp;'4. TEUs &amp; Activities- MB'!$E$9:$E$194,'4. TEUs &amp; Activities- MB'!$V$9:$V$194),_xlfn.XLOOKUP($B120&amp;$C120,'4. TEUs &amp; Activities- MB'!$B$9:$B$194&amp;'4. TEUs &amp; Activities- MB'!$E$9:$E$194,'4. TEUs &amp; Activities- MB'!$V$9:$V$194))*$F120*IF(ISBLANK($G120),1,$G120)*IF(ISBLANK($H120),1,(1-$H120))*IF(ISBLANK($I120),1,(1-$I120))*IF(ISBLANK($J120),1,(1-$J120)),"REVIEW")</f>
        <v>0</v>
      </c>
      <c r="M120" s="16" cm="1">
        <f t="array" ref="M120">IFERROR(IF(ISBLANK($B120),_xlfn.XLOOKUP($A120&amp;$C120,'4. TEUs &amp; Activities- MB'!$A$9:$A$194&amp;'4. TEUs &amp; Activities- MB'!$E$9:$E$194,'4. TEUs &amp; Activities- MB'!$W$9:$W$194),_xlfn.XLOOKUP($B120&amp;$C120,'4. TEUs &amp; Activities- MB'!$B$9:$B$194&amp;'4. TEUs &amp; Activities- MB'!$E$9:$E$194,'4. TEUs &amp; Activities- MB'!$W$9:$W$194))*$F120*IF(ISBLANK($G120),1,$G120)*IF(ISBLANK($H120),1,(1-$H120))*IF(ISBLANK($I120),1,(1-$I120))*IF(ISBLANK($J120),1,(1-$J120)),"REVIEW")</f>
        <v>0</v>
      </c>
    </row>
    <row r="121" spans="1:13" x14ac:dyDescent="0.25">
      <c r="A121" s="12"/>
      <c r="B121" s="14"/>
      <c r="C121" s="19"/>
      <c r="D121" s="13"/>
      <c r="E121" s="8" t="str">
        <f>IFERROR(IF(D121="No CAS","",INDEX('DEQ Pollutant List'!$B$7:$B$611,MATCH('5. Pollutant Emissions - MB'!D121,'DEQ Pollutant List'!$A$7:$A$611,0))),"")</f>
        <v/>
      </c>
      <c r="F121" s="20"/>
      <c r="G121" s="37"/>
      <c r="H121" s="47"/>
      <c r="I121" s="47"/>
      <c r="J121" s="38"/>
      <c r="K121" s="18"/>
      <c r="L121" s="12" cm="1">
        <f t="array" ref="L121">IFERROR(IF(ISBLANK($B121),_xlfn.XLOOKUP($A121&amp;$C121,'4. TEUs &amp; Activities- MB'!$A$9:$A$194&amp;'4. TEUs &amp; Activities- MB'!$E$9:$E$194,'4. TEUs &amp; Activities- MB'!$V$9:$V$194),_xlfn.XLOOKUP($B121&amp;$C121,'4. TEUs &amp; Activities- MB'!$B$9:$B$194&amp;'4. TEUs &amp; Activities- MB'!$E$9:$E$194,'4. TEUs &amp; Activities- MB'!$V$9:$V$194))*$F121*IF(ISBLANK($G121),1,$G121)*IF(ISBLANK($H121),1,(1-$H121))*IF(ISBLANK($I121),1,(1-$I121))*IF(ISBLANK($J121),1,(1-$J121)),"REVIEW")</f>
        <v>0</v>
      </c>
      <c r="M121" s="16" cm="1">
        <f t="array" ref="M121">IFERROR(IF(ISBLANK($B121),_xlfn.XLOOKUP($A121&amp;$C121,'4. TEUs &amp; Activities- MB'!$A$9:$A$194&amp;'4. TEUs &amp; Activities- MB'!$E$9:$E$194,'4. TEUs &amp; Activities- MB'!$W$9:$W$194),_xlfn.XLOOKUP($B121&amp;$C121,'4. TEUs &amp; Activities- MB'!$B$9:$B$194&amp;'4. TEUs &amp; Activities- MB'!$E$9:$E$194,'4. TEUs &amp; Activities- MB'!$W$9:$W$194))*$F121*IF(ISBLANK($G121),1,$G121)*IF(ISBLANK($H121),1,(1-$H121))*IF(ISBLANK($I121),1,(1-$I121))*IF(ISBLANK($J121),1,(1-$J121)),"REVIEW")</f>
        <v>0</v>
      </c>
    </row>
    <row r="122" spans="1:13" x14ac:dyDescent="0.25">
      <c r="A122" s="12"/>
      <c r="B122" s="14"/>
      <c r="C122" s="19"/>
      <c r="D122" s="13"/>
      <c r="E122" s="8" t="str">
        <f>IFERROR(IF(D122="No CAS","",INDEX('DEQ Pollutant List'!$B$7:$B$611,MATCH('5. Pollutant Emissions - MB'!D122,'DEQ Pollutant List'!$A$7:$A$611,0))),"")</f>
        <v/>
      </c>
      <c r="F122" s="20"/>
      <c r="G122" s="37"/>
      <c r="H122" s="47"/>
      <c r="I122" s="47"/>
      <c r="J122" s="38"/>
      <c r="K122" s="18"/>
      <c r="L122" s="12" cm="1">
        <f t="array" ref="L122">IFERROR(IF(ISBLANK($B122),_xlfn.XLOOKUP($A122&amp;$C122,'4. TEUs &amp; Activities- MB'!$A$9:$A$194&amp;'4. TEUs &amp; Activities- MB'!$E$9:$E$194,'4. TEUs &amp; Activities- MB'!$V$9:$V$194),_xlfn.XLOOKUP($B122&amp;$C122,'4. TEUs &amp; Activities- MB'!$B$9:$B$194&amp;'4. TEUs &amp; Activities- MB'!$E$9:$E$194,'4. TEUs &amp; Activities- MB'!$V$9:$V$194))*$F122*IF(ISBLANK($G122),1,$G122)*IF(ISBLANK($H122),1,(1-$H122))*IF(ISBLANK($I122),1,(1-$I122))*IF(ISBLANK($J122),1,(1-$J122)),"REVIEW")</f>
        <v>0</v>
      </c>
      <c r="M122" s="16" cm="1">
        <f t="array" ref="M122">IFERROR(IF(ISBLANK($B122),_xlfn.XLOOKUP($A122&amp;$C122,'4. TEUs &amp; Activities- MB'!$A$9:$A$194&amp;'4. TEUs &amp; Activities- MB'!$E$9:$E$194,'4. TEUs &amp; Activities- MB'!$W$9:$W$194),_xlfn.XLOOKUP($B122&amp;$C122,'4. TEUs &amp; Activities- MB'!$B$9:$B$194&amp;'4. TEUs &amp; Activities- MB'!$E$9:$E$194,'4. TEUs &amp; Activities- MB'!$W$9:$W$194))*$F122*IF(ISBLANK($G122),1,$G122)*IF(ISBLANK($H122),1,(1-$H122))*IF(ISBLANK($I122),1,(1-$I122))*IF(ISBLANK($J122),1,(1-$J122)),"REVIEW")</f>
        <v>0</v>
      </c>
    </row>
    <row r="123" spans="1:13" x14ac:dyDescent="0.25">
      <c r="A123" s="12"/>
      <c r="B123" s="14"/>
      <c r="C123" s="19"/>
      <c r="D123" s="13"/>
      <c r="E123" s="8" t="str">
        <f>IFERROR(IF(D123="No CAS","",INDEX('DEQ Pollutant List'!$B$7:$B$611,MATCH('5. Pollutant Emissions - MB'!D123,'DEQ Pollutant List'!$A$7:$A$611,0))),"")</f>
        <v/>
      </c>
      <c r="F123" s="20"/>
      <c r="G123" s="37"/>
      <c r="H123" s="47"/>
      <c r="I123" s="47"/>
      <c r="J123" s="38"/>
      <c r="K123" s="18"/>
      <c r="L123" s="12" cm="1">
        <f t="array" ref="L123">IFERROR(IF(ISBLANK($B123),_xlfn.XLOOKUP($A123&amp;$C123,'4. TEUs &amp; Activities- MB'!$A$9:$A$194&amp;'4. TEUs &amp; Activities- MB'!$E$9:$E$194,'4. TEUs &amp; Activities- MB'!$V$9:$V$194),_xlfn.XLOOKUP($B123&amp;$C123,'4. TEUs &amp; Activities- MB'!$B$9:$B$194&amp;'4. TEUs &amp; Activities- MB'!$E$9:$E$194,'4. TEUs &amp; Activities- MB'!$V$9:$V$194))*$F123*IF(ISBLANK($G123),1,$G123)*IF(ISBLANK($H123),1,(1-$H123))*IF(ISBLANK($I123),1,(1-$I123))*IF(ISBLANK($J123),1,(1-$J123)),"REVIEW")</f>
        <v>0</v>
      </c>
      <c r="M123" s="16" cm="1">
        <f t="array" ref="M123">IFERROR(IF(ISBLANK($B123),_xlfn.XLOOKUP($A123&amp;$C123,'4. TEUs &amp; Activities- MB'!$A$9:$A$194&amp;'4. TEUs &amp; Activities- MB'!$E$9:$E$194,'4. TEUs &amp; Activities- MB'!$W$9:$W$194),_xlfn.XLOOKUP($B123&amp;$C123,'4. TEUs &amp; Activities- MB'!$B$9:$B$194&amp;'4. TEUs &amp; Activities- MB'!$E$9:$E$194,'4. TEUs &amp; Activities- MB'!$W$9:$W$194))*$F123*IF(ISBLANK($G123),1,$G123)*IF(ISBLANK($H123),1,(1-$H123))*IF(ISBLANK($I123),1,(1-$I123))*IF(ISBLANK($J123),1,(1-$J123)),"REVIEW")</f>
        <v>0</v>
      </c>
    </row>
    <row r="124" spans="1:13" x14ac:dyDescent="0.25">
      <c r="A124" s="12"/>
      <c r="B124" s="14"/>
      <c r="C124" s="19"/>
      <c r="D124" s="13"/>
      <c r="E124" s="8" t="str">
        <f>IFERROR(IF(D124="No CAS","",INDEX('DEQ Pollutant List'!$B$7:$B$611,MATCH('5. Pollutant Emissions - MB'!D124,'DEQ Pollutant List'!$A$7:$A$611,0))),"")</f>
        <v/>
      </c>
      <c r="F124" s="20"/>
      <c r="G124" s="37"/>
      <c r="H124" s="47"/>
      <c r="I124" s="47"/>
      <c r="J124" s="38"/>
      <c r="K124" s="18"/>
      <c r="L124" s="12" cm="1">
        <f t="array" ref="L124">IFERROR(IF(ISBLANK($B124),_xlfn.XLOOKUP($A124&amp;$C124,'4. TEUs &amp; Activities- MB'!$A$9:$A$194&amp;'4. TEUs &amp; Activities- MB'!$E$9:$E$194,'4. TEUs &amp; Activities- MB'!$V$9:$V$194),_xlfn.XLOOKUP($B124&amp;$C124,'4. TEUs &amp; Activities- MB'!$B$9:$B$194&amp;'4. TEUs &amp; Activities- MB'!$E$9:$E$194,'4. TEUs &amp; Activities- MB'!$V$9:$V$194))*$F124*IF(ISBLANK($G124),1,$G124)*IF(ISBLANK($H124),1,(1-$H124))*IF(ISBLANK($I124),1,(1-$I124))*IF(ISBLANK($J124),1,(1-$J124)),"REVIEW")</f>
        <v>0</v>
      </c>
      <c r="M124" s="16" cm="1">
        <f t="array" ref="M124">IFERROR(IF(ISBLANK($B124),_xlfn.XLOOKUP($A124&amp;$C124,'4. TEUs &amp; Activities- MB'!$A$9:$A$194&amp;'4. TEUs &amp; Activities- MB'!$E$9:$E$194,'4. TEUs &amp; Activities- MB'!$W$9:$W$194),_xlfn.XLOOKUP($B124&amp;$C124,'4. TEUs &amp; Activities- MB'!$B$9:$B$194&amp;'4. TEUs &amp; Activities- MB'!$E$9:$E$194,'4. TEUs &amp; Activities- MB'!$W$9:$W$194))*$F124*IF(ISBLANK($G124),1,$G124)*IF(ISBLANK($H124),1,(1-$H124))*IF(ISBLANK($I124),1,(1-$I124))*IF(ISBLANK($J124),1,(1-$J124)),"REVIEW")</f>
        <v>0</v>
      </c>
    </row>
    <row r="125" spans="1:13" x14ac:dyDescent="0.25">
      <c r="A125" s="12"/>
      <c r="B125" s="14"/>
      <c r="C125" s="19"/>
      <c r="D125" s="13"/>
      <c r="E125" s="8" t="str">
        <f>IFERROR(IF(D125="No CAS","",INDEX('DEQ Pollutant List'!$B$7:$B$611,MATCH('5. Pollutant Emissions - MB'!D125,'DEQ Pollutant List'!$A$7:$A$611,0))),"")</f>
        <v/>
      </c>
      <c r="F125" s="20"/>
      <c r="G125" s="37"/>
      <c r="H125" s="47"/>
      <c r="I125" s="47"/>
      <c r="J125" s="38"/>
      <c r="K125" s="18"/>
      <c r="L125" s="12" cm="1">
        <f t="array" ref="L125">IFERROR(IF(ISBLANK($B125),_xlfn.XLOOKUP($A125&amp;$C125,'4. TEUs &amp; Activities- MB'!$A$9:$A$194&amp;'4. TEUs &amp; Activities- MB'!$E$9:$E$194,'4. TEUs &amp; Activities- MB'!$V$9:$V$194),_xlfn.XLOOKUP($B125&amp;$C125,'4. TEUs &amp; Activities- MB'!$B$9:$B$194&amp;'4. TEUs &amp; Activities- MB'!$E$9:$E$194,'4. TEUs &amp; Activities- MB'!$V$9:$V$194))*$F125*IF(ISBLANK($G125),1,$G125)*IF(ISBLANK($H125),1,(1-$H125))*IF(ISBLANK($I125),1,(1-$I125))*IF(ISBLANK($J125),1,(1-$J125)),"REVIEW")</f>
        <v>0</v>
      </c>
      <c r="M125" s="16" cm="1">
        <f t="array" ref="M125">IFERROR(IF(ISBLANK($B125),_xlfn.XLOOKUP($A125&amp;$C125,'4. TEUs &amp; Activities- MB'!$A$9:$A$194&amp;'4. TEUs &amp; Activities- MB'!$E$9:$E$194,'4. TEUs &amp; Activities- MB'!$W$9:$W$194),_xlfn.XLOOKUP($B125&amp;$C125,'4. TEUs &amp; Activities- MB'!$B$9:$B$194&amp;'4. TEUs &amp; Activities- MB'!$E$9:$E$194,'4. TEUs &amp; Activities- MB'!$W$9:$W$194))*$F125*IF(ISBLANK($G125),1,$G125)*IF(ISBLANK($H125),1,(1-$H125))*IF(ISBLANK($I125),1,(1-$I125))*IF(ISBLANK($J125),1,(1-$J125)),"REVIEW")</f>
        <v>0</v>
      </c>
    </row>
    <row r="126" spans="1:13" x14ac:dyDescent="0.25">
      <c r="A126" s="12"/>
      <c r="B126" s="14"/>
      <c r="C126" s="19"/>
      <c r="D126" s="13"/>
      <c r="E126" s="8" t="str">
        <f>IFERROR(IF(D126="No CAS","",INDEX('DEQ Pollutant List'!$B$7:$B$611,MATCH('5. Pollutant Emissions - MB'!D126,'DEQ Pollutant List'!$A$7:$A$611,0))),"")</f>
        <v/>
      </c>
      <c r="F126" s="20"/>
      <c r="G126" s="37"/>
      <c r="H126" s="47"/>
      <c r="I126" s="47"/>
      <c r="J126" s="38"/>
      <c r="K126" s="18"/>
      <c r="L126" s="12" cm="1">
        <f t="array" ref="L126">IFERROR(IF(ISBLANK($B126),_xlfn.XLOOKUP($A126&amp;$C126,'4. TEUs &amp; Activities- MB'!$A$9:$A$194&amp;'4. TEUs &amp; Activities- MB'!$E$9:$E$194,'4. TEUs &amp; Activities- MB'!$V$9:$V$194),_xlfn.XLOOKUP($B126&amp;$C126,'4. TEUs &amp; Activities- MB'!$B$9:$B$194&amp;'4. TEUs &amp; Activities- MB'!$E$9:$E$194,'4. TEUs &amp; Activities- MB'!$V$9:$V$194))*$F126*IF(ISBLANK($G126),1,$G126)*IF(ISBLANK($H126),1,(1-$H126))*IF(ISBLANK($I126),1,(1-$I126))*IF(ISBLANK($J126),1,(1-$J126)),"REVIEW")</f>
        <v>0</v>
      </c>
      <c r="M126" s="16" cm="1">
        <f t="array" ref="M126">IFERROR(IF(ISBLANK($B126),_xlfn.XLOOKUP($A126&amp;$C126,'4. TEUs &amp; Activities- MB'!$A$9:$A$194&amp;'4. TEUs &amp; Activities- MB'!$E$9:$E$194,'4. TEUs &amp; Activities- MB'!$W$9:$W$194),_xlfn.XLOOKUP($B126&amp;$C126,'4. TEUs &amp; Activities- MB'!$B$9:$B$194&amp;'4. TEUs &amp; Activities- MB'!$E$9:$E$194,'4. TEUs &amp; Activities- MB'!$W$9:$W$194))*$F126*IF(ISBLANK($G126),1,$G126)*IF(ISBLANK($H126),1,(1-$H126))*IF(ISBLANK($I126),1,(1-$I126))*IF(ISBLANK($J126),1,(1-$J126)),"REVIEW")</f>
        <v>0</v>
      </c>
    </row>
    <row r="127" spans="1:13" x14ac:dyDescent="0.25">
      <c r="A127" s="12"/>
      <c r="B127" s="14"/>
      <c r="C127" s="19"/>
      <c r="D127" s="13"/>
      <c r="E127" s="8" t="str">
        <f>IFERROR(IF(D127="No CAS","",INDEX('DEQ Pollutant List'!$B$7:$B$611,MATCH('5. Pollutant Emissions - MB'!D127,'DEQ Pollutant List'!$A$7:$A$611,0))),"")</f>
        <v/>
      </c>
      <c r="F127" s="20"/>
      <c r="G127" s="37"/>
      <c r="H127" s="47"/>
      <c r="I127" s="47"/>
      <c r="J127" s="38"/>
      <c r="K127" s="18"/>
      <c r="L127" s="12" cm="1">
        <f t="array" ref="L127">IFERROR(IF(ISBLANK($B127),_xlfn.XLOOKUP($A127&amp;$C127,'4. TEUs &amp; Activities- MB'!$A$9:$A$194&amp;'4. TEUs &amp; Activities- MB'!$E$9:$E$194,'4. TEUs &amp; Activities- MB'!$V$9:$V$194),_xlfn.XLOOKUP($B127&amp;$C127,'4. TEUs &amp; Activities- MB'!$B$9:$B$194&amp;'4. TEUs &amp; Activities- MB'!$E$9:$E$194,'4. TEUs &amp; Activities- MB'!$V$9:$V$194))*$F127*IF(ISBLANK($G127),1,$G127)*IF(ISBLANK($H127),1,(1-$H127))*IF(ISBLANK($I127),1,(1-$I127))*IF(ISBLANK($J127),1,(1-$J127)),"REVIEW")</f>
        <v>0</v>
      </c>
      <c r="M127" s="16" cm="1">
        <f t="array" ref="M127">IFERROR(IF(ISBLANK($B127),_xlfn.XLOOKUP($A127&amp;$C127,'4. TEUs &amp; Activities- MB'!$A$9:$A$194&amp;'4. TEUs &amp; Activities- MB'!$E$9:$E$194,'4. TEUs &amp; Activities- MB'!$W$9:$W$194),_xlfn.XLOOKUP($B127&amp;$C127,'4. TEUs &amp; Activities- MB'!$B$9:$B$194&amp;'4. TEUs &amp; Activities- MB'!$E$9:$E$194,'4. TEUs &amp; Activities- MB'!$W$9:$W$194))*$F127*IF(ISBLANK($G127),1,$G127)*IF(ISBLANK($H127),1,(1-$H127))*IF(ISBLANK($I127),1,(1-$I127))*IF(ISBLANK($J127),1,(1-$J127)),"REVIEW")</f>
        <v>0</v>
      </c>
    </row>
    <row r="128" spans="1:13" x14ac:dyDescent="0.25">
      <c r="A128" s="12"/>
      <c r="B128" s="14"/>
      <c r="C128" s="19"/>
      <c r="D128" s="13"/>
      <c r="E128" s="8" t="str">
        <f>IFERROR(IF(D128="No CAS","",INDEX('DEQ Pollutant List'!$B$7:$B$611,MATCH('5. Pollutant Emissions - MB'!D128,'DEQ Pollutant List'!$A$7:$A$611,0))),"")</f>
        <v/>
      </c>
      <c r="F128" s="20"/>
      <c r="G128" s="37"/>
      <c r="H128" s="47"/>
      <c r="I128" s="47"/>
      <c r="J128" s="38"/>
      <c r="K128" s="18"/>
      <c r="L128" s="12" cm="1">
        <f t="array" ref="L128">IFERROR(IF(ISBLANK($B128),_xlfn.XLOOKUP($A128&amp;$C128,'4. TEUs &amp; Activities- MB'!$A$9:$A$194&amp;'4. TEUs &amp; Activities- MB'!$E$9:$E$194,'4. TEUs &amp; Activities- MB'!$V$9:$V$194),_xlfn.XLOOKUP($B128&amp;$C128,'4. TEUs &amp; Activities- MB'!$B$9:$B$194&amp;'4. TEUs &amp; Activities- MB'!$E$9:$E$194,'4. TEUs &amp; Activities- MB'!$V$9:$V$194))*$F128*IF(ISBLANK($G128),1,$G128)*IF(ISBLANK($H128),1,(1-$H128))*IF(ISBLANK($I128),1,(1-$I128))*IF(ISBLANK($J128),1,(1-$J128)),"REVIEW")</f>
        <v>0</v>
      </c>
      <c r="M128" s="16" cm="1">
        <f t="array" ref="M128">IFERROR(IF(ISBLANK($B128),_xlfn.XLOOKUP($A128&amp;$C128,'4. TEUs &amp; Activities- MB'!$A$9:$A$194&amp;'4. TEUs &amp; Activities- MB'!$E$9:$E$194,'4. TEUs &amp; Activities- MB'!$W$9:$W$194),_xlfn.XLOOKUP($B128&amp;$C128,'4. TEUs &amp; Activities- MB'!$B$9:$B$194&amp;'4. TEUs &amp; Activities- MB'!$E$9:$E$194,'4. TEUs &amp; Activities- MB'!$W$9:$W$194))*$F128*IF(ISBLANK($G128),1,$G128)*IF(ISBLANK($H128),1,(1-$H128))*IF(ISBLANK($I128),1,(1-$I128))*IF(ISBLANK($J128),1,(1-$J128)),"REVIEW")</f>
        <v>0</v>
      </c>
    </row>
    <row r="129" spans="1:13" x14ac:dyDescent="0.25">
      <c r="A129" s="12"/>
      <c r="B129" s="14"/>
      <c r="C129" s="19"/>
      <c r="D129" s="13"/>
      <c r="E129" s="8" t="str">
        <f>IFERROR(IF(D129="No CAS","",INDEX('DEQ Pollutant List'!$B$7:$B$611,MATCH('5. Pollutant Emissions - MB'!D129,'DEQ Pollutant List'!$A$7:$A$611,0))),"")</f>
        <v/>
      </c>
      <c r="F129" s="20"/>
      <c r="G129" s="37"/>
      <c r="H129" s="47"/>
      <c r="I129" s="47"/>
      <c r="J129" s="38"/>
      <c r="K129" s="18"/>
      <c r="L129" s="12" cm="1">
        <f t="array" ref="L129">IFERROR(IF(ISBLANK($B129),_xlfn.XLOOKUP($A129&amp;$C129,'4. TEUs &amp; Activities- MB'!$A$9:$A$194&amp;'4. TEUs &amp; Activities- MB'!$E$9:$E$194,'4. TEUs &amp; Activities- MB'!$V$9:$V$194),_xlfn.XLOOKUP($B129&amp;$C129,'4. TEUs &amp; Activities- MB'!$B$9:$B$194&amp;'4. TEUs &amp; Activities- MB'!$E$9:$E$194,'4. TEUs &amp; Activities- MB'!$V$9:$V$194))*$F129*IF(ISBLANK($G129),1,$G129)*IF(ISBLANK($H129),1,(1-$H129))*IF(ISBLANK($I129),1,(1-$I129))*IF(ISBLANK($J129),1,(1-$J129)),"REVIEW")</f>
        <v>0</v>
      </c>
      <c r="M129" s="16" cm="1">
        <f t="array" ref="M129">IFERROR(IF(ISBLANK($B129),_xlfn.XLOOKUP($A129&amp;$C129,'4. TEUs &amp; Activities- MB'!$A$9:$A$194&amp;'4. TEUs &amp; Activities- MB'!$E$9:$E$194,'4. TEUs &amp; Activities- MB'!$W$9:$W$194),_xlfn.XLOOKUP($B129&amp;$C129,'4. TEUs &amp; Activities- MB'!$B$9:$B$194&amp;'4. TEUs &amp; Activities- MB'!$E$9:$E$194,'4. TEUs &amp; Activities- MB'!$W$9:$W$194))*$F129*IF(ISBLANK($G129),1,$G129)*IF(ISBLANK($H129),1,(1-$H129))*IF(ISBLANK($I129),1,(1-$I129))*IF(ISBLANK($J129),1,(1-$J129)),"REVIEW")</f>
        <v>0</v>
      </c>
    </row>
    <row r="130" spans="1:13" x14ac:dyDescent="0.25">
      <c r="A130" s="12"/>
      <c r="B130" s="14"/>
      <c r="C130" s="19"/>
      <c r="D130" s="13"/>
      <c r="E130" s="8" t="str">
        <f>IFERROR(IF(D130="No CAS","",INDEX('DEQ Pollutant List'!$B$7:$B$611,MATCH('5. Pollutant Emissions - MB'!D130,'DEQ Pollutant List'!$A$7:$A$611,0))),"")</f>
        <v/>
      </c>
      <c r="F130" s="20"/>
      <c r="G130" s="37"/>
      <c r="H130" s="47"/>
      <c r="I130" s="47"/>
      <c r="J130" s="38"/>
      <c r="K130" s="18"/>
      <c r="L130" s="12" cm="1">
        <f t="array" ref="L130">IFERROR(IF(ISBLANK($B130),_xlfn.XLOOKUP($A130&amp;$C130,'4. TEUs &amp; Activities- MB'!$A$9:$A$194&amp;'4. TEUs &amp; Activities- MB'!$E$9:$E$194,'4. TEUs &amp; Activities- MB'!$V$9:$V$194),_xlfn.XLOOKUP($B130&amp;$C130,'4. TEUs &amp; Activities- MB'!$B$9:$B$194&amp;'4. TEUs &amp; Activities- MB'!$E$9:$E$194,'4. TEUs &amp; Activities- MB'!$V$9:$V$194))*$F130*IF(ISBLANK($G130),1,$G130)*IF(ISBLANK($H130),1,(1-$H130))*IF(ISBLANK($I130),1,(1-$I130))*IF(ISBLANK($J130),1,(1-$J130)),"REVIEW")</f>
        <v>0</v>
      </c>
      <c r="M130" s="16" cm="1">
        <f t="array" ref="M130">IFERROR(IF(ISBLANK($B130),_xlfn.XLOOKUP($A130&amp;$C130,'4. TEUs &amp; Activities- MB'!$A$9:$A$194&amp;'4. TEUs &amp; Activities- MB'!$E$9:$E$194,'4. TEUs &amp; Activities- MB'!$W$9:$W$194),_xlfn.XLOOKUP($B130&amp;$C130,'4. TEUs &amp; Activities- MB'!$B$9:$B$194&amp;'4. TEUs &amp; Activities- MB'!$E$9:$E$194,'4. TEUs &amp; Activities- MB'!$W$9:$W$194))*$F130*IF(ISBLANK($G130),1,$G130)*IF(ISBLANK($H130),1,(1-$H130))*IF(ISBLANK($I130),1,(1-$I130))*IF(ISBLANK($J130),1,(1-$J130)),"REVIEW")</f>
        <v>0</v>
      </c>
    </row>
    <row r="131" spans="1:13" x14ac:dyDescent="0.25">
      <c r="A131" s="12"/>
      <c r="B131" s="14"/>
      <c r="C131" s="19"/>
      <c r="D131" s="13"/>
      <c r="E131" s="8" t="str">
        <f>IFERROR(IF(D131="No CAS","",INDEX('DEQ Pollutant List'!$B$7:$B$611,MATCH('5. Pollutant Emissions - MB'!D131,'DEQ Pollutant List'!$A$7:$A$611,0))),"")</f>
        <v/>
      </c>
      <c r="F131" s="20"/>
      <c r="G131" s="37"/>
      <c r="H131" s="47"/>
      <c r="I131" s="47"/>
      <c r="J131" s="38"/>
      <c r="K131" s="18"/>
      <c r="L131" s="12" cm="1">
        <f t="array" ref="L131">IFERROR(IF(ISBLANK($B131),_xlfn.XLOOKUP($A131&amp;$C131,'4. TEUs &amp; Activities- MB'!$A$9:$A$194&amp;'4. TEUs &amp; Activities- MB'!$E$9:$E$194,'4. TEUs &amp; Activities- MB'!$V$9:$V$194),_xlfn.XLOOKUP($B131&amp;$C131,'4. TEUs &amp; Activities- MB'!$B$9:$B$194&amp;'4. TEUs &amp; Activities- MB'!$E$9:$E$194,'4. TEUs &amp; Activities- MB'!$V$9:$V$194))*$F131*IF(ISBLANK($G131),1,$G131)*IF(ISBLANK($H131),1,(1-$H131))*IF(ISBLANK($I131),1,(1-$I131))*IF(ISBLANK($J131),1,(1-$J131)),"REVIEW")</f>
        <v>0</v>
      </c>
      <c r="M131" s="16" cm="1">
        <f t="array" ref="M131">IFERROR(IF(ISBLANK($B131),_xlfn.XLOOKUP($A131&amp;$C131,'4. TEUs &amp; Activities- MB'!$A$9:$A$194&amp;'4. TEUs &amp; Activities- MB'!$E$9:$E$194,'4. TEUs &amp; Activities- MB'!$W$9:$W$194),_xlfn.XLOOKUP($B131&amp;$C131,'4. TEUs &amp; Activities- MB'!$B$9:$B$194&amp;'4. TEUs &amp; Activities- MB'!$E$9:$E$194,'4. TEUs &amp; Activities- MB'!$W$9:$W$194))*$F131*IF(ISBLANK($G131),1,$G131)*IF(ISBLANK($H131),1,(1-$H131))*IF(ISBLANK($I131),1,(1-$I131))*IF(ISBLANK($J131),1,(1-$J131)),"REVIEW")</f>
        <v>0</v>
      </c>
    </row>
    <row r="132" spans="1:13" x14ac:dyDescent="0.25">
      <c r="A132" s="12"/>
      <c r="B132" s="14"/>
      <c r="C132" s="19"/>
      <c r="D132" s="13"/>
      <c r="E132" s="8" t="str">
        <f>IFERROR(IF(D132="No CAS","",INDEX('DEQ Pollutant List'!$B$7:$B$611,MATCH('5. Pollutant Emissions - MB'!D132,'DEQ Pollutant List'!$A$7:$A$611,0))),"")</f>
        <v/>
      </c>
      <c r="F132" s="20"/>
      <c r="G132" s="37"/>
      <c r="H132" s="47"/>
      <c r="I132" s="47"/>
      <c r="J132" s="38"/>
      <c r="K132" s="18"/>
      <c r="L132" s="12" cm="1">
        <f t="array" ref="L132">IFERROR(IF(ISBLANK($B132),_xlfn.XLOOKUP($A132&amp;$C132,'4. TEUs &amp; Activities- MB'!$A$9:$A$194&amp;'4. TEUs &amp; Activities- MB'!$E$9:$E$194,'4. TEUs &amp; Activities- MB'!$V$9:$V$194),_xlfn.XLOOKUP($B132&amp;$C132,'4. TEUs &amp; Activities- MB'!$B$9:$B$194&amp;'4. TEUs &amp; Activities- MB'!$E$9:$E$194,'4. TEUs &amp; Activities- MB'!$V$9:$V$194))*$F132*IF(ISBLANK($G132),1,$G132)*IF(ISBLANK($H132),1,(1-$H132))*IF(ISBLANK($I132),1,(1-$I132))*IF(ISBLANK($J132),1,(1-$J132)),"REVIEW")</f>
        <v>0</v>
      </c>
      <c r="M132" s="16" cm="1">
        <f t="array" ref="M132">IFERROR(IF(ISBLANK($B132),_xlfn.XLOOKUP($A132&amp;$C132,'4. TEUs &amp; Activities- MB'!$A$9:$A$194&amp;'4. TEUs &amp; Activities- MB'!$E$9:$E$194,'4. TEUs &amp; Activities- MB'!$W$9:$W$194),_xlfn.XLOOKUP($B132&amp;$C132,'4. TEUs &amp; Activities- MB'!$B$9:$B$194&amp;'4. TEUs &amp; Activities- MB'!$E$9:$E$194,'4. TEUs &amp; Activities- MB'!$W$9:$W$194))*$F132*IF(ISBLANK($G132),1,$G132)*IF(ISBLANK($H132),1,(1-$H132))*IF(ISBLANK($I132),1,(1-$I132))*IF(ISBLANK($J132),1,(1-$J132)),"REVIEW")</f>
        <v>0</v>
      </c>
    </row>
    <row r="133" spans="1:13" x14ac:dyDescent="0.25">
      <c r="A133" s="12"/>
      <c r="B133" s="14"/>
      <c r="C133" s="19"/>
      <c r="D133" s="13"/>
      <c r="E133" s="8" t="str">
        <f>IFERROR(IF(D133="No CAS","",INDEX('DEQ Pollutant List'!$B$7:$B$611,MATCH('5. Pollutant Emissions - MB'!D133,'DEQ Pollutant List'!$A$7:$A$611,0))),"")</f>
        <v/>
      </c>
      <c r="F133" s="20"/>
      <c r="G133" s="37"/>
      <c r="H133" s="47"/>
      <c r="I133" s="47"/>
      <c r="J133" s="38"/>
      <c r="K133" s="18"/>
      <c r="L133" s="12" cm="1">
        <f t="array" ref="L133">IFERROR(IF(ISBLANK($B133),_xlfn.XLOOKUP($A133&amp;$C133,'4. TEUs &amp; Activities- MB'!$A$9:$A$194&amp;'4. TEUs &amp; Activities- MB'!$E$9:$E$194,'4. TEUs &amp; Activities- MB'!$V$9:$V$194),_xlfn.XLOOKUP($B133&amp;$C133,'4. TEUs &amp; Activities- MB'!$B$9:$B$194&amp;'4. TEUs &amp; Activities- MB'!$E$9:$E$194,'4. TEUs &amp; Activities- MB'!$V$9:$V$194))*$F133*IF(ISBLANK($G133),1,$G133)*IF(ISBLANK($H133),1,(1-$H133))*IF(ISBLANK($I133),1,(1-$I133))*IF(ISBLANK($J133),1,(1-$J133)),"REVIEW")</f>
        <v>0</v>
      </c>
      <c r="M133" s="16" cm="1">
        <f t="array" ref="M133">IFERROR(IF(ISBLANK($B133),_xlfn.XLOOKUP($A133&amp;$C133,'4. TEUs &amp; Activities- MB'!$A$9:$A$194&amp;'4. TEUs &amp; Activities- MB'!$E$9:$E$194,'4. TEUs &amp; Activities- MB'!$W$9:$W$194),_xlfn.XLOOKUP($B133&amp;$C133,'4. TEUs &amp; Activities- MB'!$B$9:$B$194&amp;'4. TEUs &amp; Activities- MB'!$E$9:$E$194,'4. TEUs &amp; Activities- MB'!$W$9:$W$194))*$F133*IF(ISBLANK($G133),1,$G133)*IF(ISBLANK($H133),1,(1-$H133))*IF(ISBLANK($I133),1,(1-$I133))*IF(ISBLANK($J133),1,(1-$J133)),"REVIEW")</f>
        <v>0</v>
      </c>
    </row>
    <row r="134" spans="1:13" x14ac:dyDescent="0.25">
      <c r="A134" s="12"/>
      <c r="B134" s="14"/>
      <c r="C134" s="19"/>
      <c r="D134" s="13"/>
      <c r="E134" s="8" t="str">
        <f>IFERROR(IF(D134="No CAS","",INDEX('DEQ Pollutant List'!$B$7:$B$611,MATCH('5. Pollutant Emissions - MB'!D134,'DEQ Pollutant List'!$A$7:$A$611,0))),"")</f>
        <v/>
      </c>
      <c r="F134" s="20"/>
      <c r="G134" s="37"/>
      <c r="H134" s="47"/>
      <c r="I134" s="47"/>
      <c r="J134" s="38"/>
      <c r="K134" s="18"/>
      <c r="L134" s="12" cm="1">
        <f t="array" ref="L134">IFERROR(IF(ISBLANK($B134),_xlfn.XLOOKUP($A134&amp;$C134,'4. TEUs &amp; Activities- MB'!$A$9:$A$194&amp;'4. TEUs &amp; Activities- MB'!$E$9:$E$194,'4. TEUs &amp; Activities- MB'!$V$9:$V$194),_xlfn.XLOOKUP($B134&amp;$C134,'4. TEUs &amp; Activities- MB'!$B$9:$B$194&amp;'4. TEUs &amp; Activities- MB'!$E$9:$E$194,'4. TEUs &amp; Activities- MB'!$V$9:$V$194))*$F134*IF(ISBLANK($G134),1,$G134)*IF(ISBLANK($H134),1,(1-$H134))*IF(ISBLANK($I134),1,(1-$I134))*IF(ISBLANK($J134),1,(1-$J134)),"REVIEW")</f>
        <v>0</v>
      </c>
      <c r="M134" s="16" cm="1">
        <f t="array" ref="M134">IFERROR(IF(ISBLANK($B134),_xlfn.XLOOKUP($A134&amp;$C134,'4. TEUs &amp; Activities- MB'!$A$9:$A$194&amp;'4. TEUs &amp; Activities- MB'!$E$9:$E$194,'4. TEUs &amp; Activities- MB'!$W$9:$W$194),_xlfn.XLOOKUP($B134&amp;$C134,'4. TEUs &amp; Activities- MB'!$B$9:$B$194&amp;'4. TEUs &amp; Activities- MB'!$E$9:$E$194,'4. TEUs &amp; Activities- MB'!$W$9:$W$194))*$F134*IF(ISBLANK($G134),1,$G134)*IF(ISBLANK($H134),1,(1-$H134))*IF(ISBLANK($I134),1,(1-$I134))*IF(ISBLANK($J134),1,(1-$J134)),"REVIEW")</f>
        <v>0</v>
      </c>
    </row>
    <row r="135" spans="1:13" x14ac:dyDescent="0.25">
      <c r="A135" s="12"/>
      <c r="B135" s="14"/>
      <c r="C135" s="19"/>
      <c r="D135" s="13"/>
      <c r="E135" s="8" t="str">
        <f>IFERROR(IF(D135="No CAS","",INDEX('DEQ Pollutant List'!$B$7:$B$611,MATCH('5. Pollutant Emissions - MB'!D135,'DEQ Pollutant List'!$A$7:$A$611,0))),"")</f>
        <v/>
      </c>
      <c r="F135" s="20"/>
      <c r="G135" s="37"/>
      <c r="H135" s="47"/>
      <c r="I135" s="47"/>
      <c r="J135" s="38"/>
      <c r="K135" s="18"/>
      <c r="L135" s="12" cm="1">
        <f t="array" ref="L135">IFERROR(IF(ISBLANK($B135),_xlfn.XLOOKUP($A135&amp;$C135,'4. TEUs &amp; Activities- MB'!$A$9:$A$194&amp;'4. TEUs &amp; Activities- MB'!$E$9:$E$194,'4. TEUs &amp; Activities- MB'!$V$9:$V$194),_xlfn.XLOOKUP($B135&amp;$C135,'4. TEUs &amp; Activities- MB'!$B$9:$B$194&amp;'4. TEUs &amp; Activities- MB'!$E$9:$E$194,'4. TEUs &amp; Activities- MB'!$V$9:$V$194))*$F135*IF(ISBLANK($G135),1,$G135)*IF(ISBLANK($H135),1,(1-$H135))*IF(ISBLANK($I135),1,(1-$I135))*IF(ISBLANK($J135),1,(1-$J135)),"REVIEW")</f>
        <v>0</v>
      </c>
      <c r="M135" s="16" cm="1">
        <f t="array" ref="M135">IFERROR(IF(ISBLANK($B135),_xlfn.XLOOKUP($A135&amp;$C135,'4. TEUs &amp; Activities- MB'!$A$9:$A$194&amp;'4. TEUs &amp; Activities- MB'!$E$9:$E$194,'4. TEUs &amp; Activities- MB'!$W$9:$W$194),_xlfn.XLOOKUP($B135&amp;$C135,'4. TEUs &amp; Activities- MB'!$B$9:$B$194&amp;'4. TEUs &amp; Activities- MB'!$E$9:$E$194,'4. TEUs &amp; Activities- MB'!$W$9:$W$194))*$F135*IF(ISBLANK($G135),1,$G135)*IF(ISBLANK($H135),1,(1-$H135))*IF(ISBLANK($I135),1,(1-$I135))*IF(ISBLANK($J135),1,(1-$J135)),"REVIEW")</f>
        <v>0</v>
      </c>
    </row>
    <row r="136" spans="1:13" x14ac:dyDescent="0.25">
      <c r="A136" s="12"/>
      <c r="B136" s="14"/>
      <c r="C136" s="19"/>
      <c r="D136" s="13"/>
      <c r="E136" s="8" t="str">
        <f>IFERROR(IF(D136="No CAS","",INDEX('DEQ Pollutant List'!$B$7:$B$611,MATCH('5. Pollutant Emissions - MB'!D136,'DEQ Pollutant List'!$A$7:$A$611,0))),"")</f>
        <v/>
      </c>
      <c r="F136" s="20"/>
      <c r="G136" s="37"/>
      <c r="H136" s="47"/>
      <c r="I136" s="47"/>
      <c r="J136" s="38"/>
      <c r="K136" s="18"/>
      <c r="L136" s="12" cm="1">
        <f t="array" ref="L136">IFERROR(IF(ISBLANK($B136),_xlfn.XLOOKUP($A136&amp;$C136,'4. TEUs &amp; Activities- MB'!$A$9:$A$194&amp;'4. TEUs &amp; Activities- MB'!$E$9:$E$194,'4. TEUs &amp; Activities- MB'!$V$9:$V$194),_xlfn.XLOOKUP($B136&amp;$C136,'4. TEUs &amp; Activities- MB'!$B$9:$B$194&amp;'4. TEUs &amp; Activities- MB'!$E$9:$E$194,'4. TEUs &amp; Activities- MB'!$V$9:$V$194))*$F136*IF(ISBLANK($G136),1,$G136)*IF(ISBLANK($H136),1,(1-$H136))*IF(ISBLANK($I136),1,(1-$I136))*IF(ISBLANK($J136),1,(1-$J136)),"REVIEW")</f>
        <v>0</v>
      </c>
      <c r="M136" s="16" cm="1">
        <f t="array" ref="M136">IFERROR(IF(ISBLANK($B136),_xlfn.XLOOKUP($A136&amp;$C136,'4. TEUs &amp; Activities- MB'!$A$9:$A$194&amp;'4. TEUs &amp; Activities- MB'!$E$9:$E$194,'4. TEUs &amp; Activities- MB'!$W$9:$W$194),_xlfn.XLOOKUP($B136&amp;$C136,'4. TEUs &amp; Activities- MB'!$B$9:$B$194&amp;'4. TEUs &amp; Activities- MB'!$E$9:$E$194,'4. TEUs &amp; Activities- MB'!$W$9:$W$194))*$F136*IF(ISBLANK($G136),1,$G136)*IF(ISBLANK($H136),1,(1-$H136))*IF(ISBLANK($I136),1,(1-$I136))*IF(ISBLANK($J136),1,(1-$J136)),"REVIEW")</f>
        <v>0</v>
      </c>
    </row>
    <row r="137" spans="1:13" x14ac:dyDescent="0.25">
      <c r="A137" s="12"/>
      <c r="B137" s="14"/>
      <c r="C137" s="19"/>
      <c r="D137" s="13"/>
      <c r="E137" s="8" t="str">
        <f>IFERROR(IF(D137="No CAS","",INDEX('DEQ Pollutant List'!$B$7:$B$611,MATCH('5. Pollutant Emissions - MB'!D137,'DEQ Pollutant List'!$A$7:$A$611,0))),"")</f>
        <v/>
      </c>
      <c r="F137" s="20"/>
      <c r="G137" s="37"/>
      <c r="H137" s="47"/>
      <c r="I137" s="47"/>
      <c r="J137" s="38"/>
      <c r="K137" s="18"/>
      <c r="L137" s="12" cm="1">
        <f t="array" ref="L137">IFERROR(IF(ISBLANK($B137),_xlfn.XLOOKUP($A137&amp;$C137,'4. TEUs &amp; Activities- MB'!$A$9:$A$194&amp;'4. TEUs &amp; Activities- MB'!$E$9:$E$194,'4. TEUs &amp; Activities- MB'!$V$9:$V$194),_xlfn.XLOOKUP($B137&amp;$C137,'4. TEUs &amp; Activities- MB'!$B$9:$B$194&amp;'4. TEUs &amp; Activities- MB'!$E$9:$E$194,'4. TEUs &amp; Activities- MB'!$V$9:$V$194))*$F137*IF(ISBLANK($G137),1,$G137)*IF(ISBLANK($H137),1,(1-$H137))*IF(ISBLANK($I137),1,(1-$I137))*IF(ISBLANK($J137),1,(1-$J137)),"REVIEW")</f>
        <v>0</v>
      </c>
      <c r="M137" s="16" cm="1">
        <f t="array" ref="M137">IFERROR(IF(ISBLANK($B137),_xlfn.XLOOKUP($A137&amp;$C137,'4. TEUs &amp; Activities- MB'!$A$9:$A$194&amp;'4. TEUs &amp; Activities- MB'!$E$9:$E$194,'4. TEUs &amp; Activities- MB'!$W$9:$W$194),_xlfn.XLOOKUP($B137&amp;$C137,'4. TEUs &amp; Activities- MB'!$B$9:$B$194&amp;'4. TEUs &amp; Activities- MB'!$E$9:$E$194,'4. TEUs &amp; Activities- MB'!$W$9:$W$194))*$F137*IF(ISBLANK($G137),1,$G137)*IF(ISBLANK($H137),1,(1-$H137))*IF(ISBLANK($I137),1,(1-$I137))*IF(ISBLANK($J137),1,(1-$J137)),"REVIEW")</f>
        <v>0</v>
      </c>
    </row>
    <row r="138" spans="1:13" x14ac:dyDescent="0.25">
      <c r="A138" s="12"/>
      <c r="B138" s="14"/>
      <c r="C138" s="19"/>
      <c r="D138" s="13"/>
      <c r="E138" s="8" t="str">
        <f>IFERROR(IF(D138="No CAS","",INDEX('DEQ Pollutant List'!$B$7:$B$611,MATCH('5. Pollutant Emissions - MB'!D138,'DEQ Pollutant List'!$A$7:$A$611,0))),"")</f>
        <v/>
      </c>
      <c r="F138" s="20"/>
      <c r="G138" s="37"/>
      <c r="H138" s="47"/>
      <c r="I138" s="47"/>
      <c r="J138" s="38"/>
      <c r="K138" s="18"/>
      <c r="L138" s="12" cm="1">
        <f t="array" ref="L138">IFERROR(IF(ISBLANK($B138),_xlfn.XLOOKUP($A138&amp;$C138,'4. TEUs &amp; Activities- MB'!$A$9:$A$194&amp;'4. TEUs &amp; Activities- MB'!$E$9:$E$194,'4. TEUs &amp; Activities- MB'!$V$9:$V$194),_xlfn.XLOOKUP($B138&amp;$C138,'4. TEUs &amp; Activities- MB'!$B$9:$B$194&amp;'4. TEUs &amp; Activities- MB'!$E$9:$E$194,'4. TEUs &amp; Activities- MB'!$V$9:$V$194))*$F138*IF(ISBLANK($G138),1,$G138)*IF(ISBLANK($H138),1,(1-$H138))*IF(ISBLANK($I138),1,(1-$I138))*IF(ISBLANK($J138),1,(1-$J138)),"REVIEW")</f>
        <v>0</v>
      </c>
      <c r="M138" s="16" cm="1">
        <f t="array" ref="M138">IFERROR(IF(ISBLANK($B138),_xlfn.XLOOKUP($A138&amp;$C138,'4. TEUs &amp; Activities- MB'!$A$9:$A$194&amp;'4. TEUs &amp; Activities- MB'!$E$9:$E$194,'4. TEUs &amp; Activities- MB'!$W$9:$W$194),_xlfn.XLOOKUP($B138&amp;$C138,'4. TEUs &amp; Activities- MB'!$B$9:$B$194&amp;'4. TEUs &amp; Activities- MB'!$E$9:$E$194,'4. TEUs &amp; Activities- MB'!$W$9:$W$194))*$F138*IF(ISBLANK($G138),1,$G138)*IF(ISBLANK($H138),1,(1-$H138))*IF(ISBLANK($I138),1,(1-$I138))*IF(ISBLANK($J138),1,(1-$J138)),"REVIEW")</f>
        <v>0</v>
      </c>
    </row>
    <row r="139" spans="1:13" x14ac:dyDescent="0.25">
      <c r="A139" s="12"/>
      <c r="B139" s="14"/>
      <c r="C139" s="19"/>
      <c r="D139" s="13"/>
      <c r="E139" s="8" t="str">
        <f>IFERROR(IF(D139="No CAS","",INDEX('DEQ Pollutant List'!$B$7:$B$611,MATCH('5. Pollutant Emissions - MB'!D139,'DEQ Pollutant List'!$A$7:$A$611,0))),"")</f>
        <v/>
      </c>
      <c r="F139" s="20"/>
      <c r="G139" s="37"/>
      <c r="H139" s="47"/>
      <c r="I139" s="47"/>
      <c r="J139" s="38"/>
      <c r="K139" s="18"/>
      <c r="L139" s="12" cm="1">
        <f t="array" ref="L139">IFERROR(IF(ISBLANK($B139),_xlfn.XLOOKUP($A139&amp;$C139,'4. TEUs &amp; Activities- MB'!$A$9:$A$194&amp;'4. TEUs &amp; Activities- MB'!$E$9:$E$194,'4. TEUs &amp; Activities- MB'!$V$9:$V$194),_xlfn.XLOOKUP($B139&amp;$C139,'4. TEUs &amp; Activities- MB'!$B$9:$B$194&amp;'4. TEUs &amp; Activities- MB'!$E$9:$E$194,'4. TEUs &amp; Activities- MB'!$V$9:$V$194))*$F139*IF(ISBLANK($G139),1,$G139)*IF(ISBLANK($H139),1,(1-$H139))*IF(ISBLANK($I139),1,(1-$I139))*IF(ISBLANK($J139),1,(1-$J139)),"REVIEW")</f>
        <v>0</v>
      </c>
      <c r="M139" s="16" cm="1">
        <f t="array" ref="M139">IFERROR(IF(ISBLANK($B139),_xlfn.XLOOKUP($A139&amp;$C139,'4. TEUs &amp; Activities- MB'!$A$9:$A$194&amp;'4. TEUs &amp; Activities- MB'!$E$9:$E$194,'4. TEUs &amp; Activities- MB'!$W$9:$W$194),_xlfn.XLOOKUP($B139&amp;$C139,'4. TEUs &amp; Activities- MB'!$B$9:$B$194&amp;'4. TEUs &amp; Activities- MB'!$E$9:$E$194,'4. TEUs &amp; Activities- MB'!$W$9:$W$194))*$F139*IF(ISBLANK($G139),1,$G139)*IF(ISBLANK($H139),1,(1-$H139))*IF(ISBLANK($I139),1,(1-$I139))*IF(ISBLANK($J139),1,(1-$J139)),"REVIEW")</f>
        <v>0</v>
      </c>
    </row>
    <row r="140" spans="1:13" x14ac:dyDescent="0.25">
      <c r="A140" s="12"/>
      <c r="B140" s="14"/>
      <c r="C140" s="19"/>
      <c r="D140" s="13"/>
      <c r="E140" s="8" t="str">
        <f>IFERROR(IF(D140="No CAS","",INDEX('DEQ Pollutant List'!$B$7:$B$611,MATCH('5. Pollutant Emissions - MB'!D140,'DEQ Pollutant List'!$A$7:$A$611,0))),"")</f>
        <v/>
      </c>
      <c r="F140" s="20"/>
      <c r="G140" s="37"/>
      <c r="H140" s="47"/>
      <c r="I140" s="47"/>
      <c r="J140" s="38"/>
      <c r="K140" s="18"/>
      <c r="L140" s="12" cm="1">
        <f t="array" ref="L140">IFERROR(IF(ISBLANK($B140),_xlfn.XLOOKUP($A140&amp;$C140,'4. TEUs &amp; Activities- MB'!$A$9:$A$194&amp;'4. TEUs &amp; Activities- MB'!$E$9:$E$194,'4. TEUs &amp; Activities- MB'!$V$9:$V$194),_xlfn.XLOOKUP($B140&amp;$C140,'4. TEUs &amp; Activities- MB'!$B$9:$B$194&amp;'4. TEUs &amp; Activities- MB'!$E$9:$E$194,'4. TEUs &amp; Activities- MB'!$V$9:$V$194))*$F140*IF(ISBLANK($G140),1,$G140)*IF(ISBLANK($H140),1,(1-$H140))*IF(ISBLANK($I140),1,(1-$I140))*IF(ISBLANK($J140),1,(1-$J140)),"REVIEW")</f>
        <v>0</v>
      </c>
      <c r="M140" s="16" cm="1">
        <f t="array" ref="M140">IFERROR(IF(ISBLANK($B140),_xlfn.XLOOKUP($A140&amp;$C140,'4. TEUs &amp; Activities- MB'!$A$9:$A$194&amp;'4. TEUs &amp; Activities- MB'!$E$9:$E$194,'4. TEUs &amp; Activities- MB'!$W$9:$W$194),_xlfn.XLOOKUP($B140&amp;$C140,'4. TEUs &amp; Activities- MB'!$B$9:$B$194&amp;'4. TEUs &amp; Activities- MB'!$E$9:$E$194,'4. TEUs &amp; Activities- MB'!$W$9:$W$194))*$F140*IF(ISBLANK($G140),1,$G140)*IF(ISBLANK($H140),1,(1-$H140))*IF(ISBLANK($I140),1,(1-$I140))*IF(ISBLANK($J140),1,(1-$J140)),"REVIEW")</f>
        <v>0</v>
      </c>
    </row>
    <row r="141" spans="1:13" x14ac:dyDescent="0.25">
      <c r="A141" s="12"/>
      <c r="B141" s="14"/>
      <c r="C141" s="19"/>
      <c r="D141" s="13"/>
      <c r="E141" s="8" t="str">
        <f>IFERROR(IF(D141="No CAS","",INDEX('DEQ Pollutant List'!$B$7:$B$611,MATCH('5. Pollutant Emissions - MB'!D141,'DEQ Pollutant List'!$A$7:$A$611,0))),"")</f>
        <v/>
      </c>
      <c r="F141" s="20"/>
      <c r="G141" s="37"/>
      <c r="H141" s="47"/>
      <c r="I141" s="47"/>
      <c r="J141" s="38"/>
      <c r="K141" s="18"/>
      <c r="L141" s="12" cm="1">
        <f t="array" ref="L141">IFERROR(IF(ISBLANK($B141),_xlfn.XLOOKUP($A141&amp;$C141,'4. TEUs &amp; Activities- MB'!$A$9:$A$194&amp;'4. TEUs &amp; Activities- MB'!$E$9:$E$194,'4. TEUs &amp; Activities- MB'!$V$9:$V$194),_xlfn.XLOOKUP($B141&amp;$C141,'4. TEUs &amp; Activities- MB'!$B$9:$B$194&amp;'4. TEUs &amp; Activities- MB'!$E$9:$E$194,'4. TEUs &amp; Activities- MB'!$V$9:$V$194))*$F141*IF(ISBLANK($G141),1,$G141)*IF(ISBLANK($H141),1,(1-$H141))*IF(ISBLANK($I141),1,(1-$I141))*IF(ISBLANK($J141),1,(1-$J141)),"REVIEW")</f>
        <v>0</v>
      </c>
      <c r="M141" s="16" cm="1">
        <f t="array" ref="M141">IFERROR(IF(ISBLANK($B141),_xlfn.XLOOKUP($A141&amp;$C141,'4. TEUs &amp; Activities- MB'!$A$9:$A$194&amp;'4. TEUs &amp; Activities- MB'!$E$9:$E$194,'4. TEUs &amp; Activities- MB'!$W$9:$W$194),_xlfn.XLOOKUP($B141&amp;$C141,'4. TEUs &amp; Activities- MB'!$B$9:$B$194&amp;'4. TEUs &amp; Activities- MB'!$E$9:$E$194,'4. TEUs &amp; Activities- MB'!$W$9:$W$194))*$F141*IF(ISBLANK($G141),1,$G141)*IF(ISBLANK($H141),1,(1-$H141))*IF(ISBLANK($I141),1,(1-$I141))*IF(ISBLANK($J141),1,(1-$J141)),"REVIEW")</f>
        <v>0</v>
      </c>
    </row>
    <row r="142" spans="1:13" x14ac:dyDescent="0.25">
      <c r="A142" s="12"/>
      <c r="B142" s="14"/>
      <c r="C142" s="19"/>
      <c r="D142" s="13"/>
      <c r="E142" s="8" t="str">
        <f>IFERROR(IF(D142="No CAS","",INDEX('DEQ Pollutant List'!$B$7:$B$611,MATCH('5. Pollutant Emissions - MB'!D142,'DEQ Pollutant List'!$A$7:$A$611,0))),"")</f>
        <v/>
      </c>
      <c r="F142" s="20"/>
      <c r="G142" s="37"/>
      <c r="H142" s="47"/>
      <c r="I142" s="47"/>
      <c r="J142" s="38"/>
      <c r="K142" s="18"/>
      <c r="L142" s="12" cm="1">
        <f t="array" ref="L142">IFERROR(IF(ISBLANK($B142),_xlfn.XLOOKUP($A142&amp;$C142,'4. TEUs &amp; Activities- MB'!$A$9:$A$194&amp;'4. TEUs &amp; Activities- MB'!$E$9:$E$194,'4. TEUs &amp; Activities- MB'!$V$9:$V$194),_xlfn.XLOOKUP($B142&amp;$C142,'4. TEUs &amp; Activities- MB'!$B$9:$B$194&amp;'4. TEUs &amp; Activities- MB'!$E$9:$E$194,'4. TEUs &amp; Activities- MB'!$V$9:$V$194))*$F142*IF(ISBLANK($G142),1,$G142)*IF(ISBLANK($H142),1,(1-$H142))*IF(ISBLANK($I142),1,(1-$I142))*IF(ISBLANK($J142),1,(1-$J142)),"REVIEW")</f>
        <v>0</v>
      </c>
      <c r="M142" s="16" cm="1">
        <f t="array" ref="M142">IFERROR(IF(ISBLANK($B142),_xlfn.XLOOKUP($A142&amp;$C142,'4. TEUs &amp; Activities- MB'!$A$9:$A$194&amp;'4. TEUs &amp; Activities- MB'!$E$9:$E$194,'4. TEUs &amp; Activities- MB'!$W$9:$W$194),_xlfn.XLOOKUP($B142&amp;$C142,'4. TEUs &amp; Activities- MB'!$B$9:$B$194&amp;'4. TEUs &amp; Activities- MB'!$E$9:$E$194,'4. TEUs &amp; Activities- MB'!$W$9:$W$194))*$F142*IF(ISBLANK($G142),1,$G142)*IF(ISBLANK($H142),1,(1-$H142))*IF(ISBLANK($I142),1,(1-$I142))*IF(ISBLANK($J142),1,(1-$J142)),"REVIEW")</f>
        <v>0</v>
      </c>
    </row>
    <row r="143" spans="1:13" x14ac:dyDescent="0.25">
      <c r="A143" s="12"/>
      <c r="B143" s="14"/>
      <c r="C143" s="19"/>
      <c r="D143" s="13"/>
      <c r="E143" s="8" t="str">
        <f>IFERROR(IF(D143="No CAS","",INDEX('DEQ Pollutant List'!$B$7:$B$611,MATCH('5. Pollutant Emissions - MB'!D143,'DEQ Pollutant List'!$A$7:$A$611,0))),"")</f>
        <v/>
      </c>
      <c r="F143" s="20"/>
      <c r="G143" s="37"/>
      <c r="H143" s="47"/>
      <c r="I143" s="47"/>
      <c r="J143" s="38"/>
      <c r="K143" s="18"/>
      <c r="L143" s="12" cm="1">
        <f t="array" ref="L143">IFERROR(IF(ISBLANK($B143),_xlfn.XLOOKUP($A143&amp;$C143,'4. TEUs &amp; Activities- MB'!$A$9:$A$194&amp;'4. TEUs &amp; Activities- MB'!$E$9:$E$194,'4. TEUs &amp; Activities- MB'!$V$9:$V$194),_xlfn.XLOOKUP($B143&amp;$C143,'4. TEUs &amp; Activities- MB'!$B$9:$B$194&amp;'4. TEUs &amp; Activities- MB'!$E$9:$E$194,'4. TEUs &amp; Activities- MB'!$V$9:$V$194))*$F143*IF(ISBLANK($G143),1,$G143)*IF(ISBLANK($H143),1,(1-$H143))*IF(ISBLANK($I143),1,(1-$I143))*IF(ISBLANK($J143),1,(1-$J143)),"REVIEW")</f>
        <v>0</v>
      </c>
      <c r="M143" s="16" cm="1">
        <f t="array" ref="M143">IFERROR(IF(ISBLANK($B143),_xlfn.XLOOKUP($A143&amp;$C143,'4. TEUs &amp; Activities- MB'!$A$9:$A$194&amp;'4. TEUs &amp; Activities- MB'!$E$9:$E$194,'4. TEUs &amp; Activities- MB'!$W$9:$W$194),_xlfn.XLOOKUP($B143&amp;$C143,'4. TEUs &amp; Activities- MB'!$B$9:$B$194&amp;'4. TEUs &amp; Activities- MB'!$E$9:$E$194,'4. TEUs &amp; Activities- MB'!$W$9:$W$194))*$F143*IF(ISBLANK($G143),1,$G143)*IF(ISBLANK($H143),1,(1-$H143))*IF(ISBLANK($I143),1,(1-$I143))*IF(ISBLANK($J143),1,(1-$J143)),"REVIEW")</f>
        <v>0</v>
      </c>
    </row>
    <row r="144" spans="1:13" x14ac:dyDescent="0.25">
      <c r="A144" s="12"/>
      <c r="B144" s="14"/>
      <c r="C144" s="19"/>
      <c r="D144" s="13"/>
      <c r="E144" s="8" t="str">
        <f>IFERROR(IF(D144="No CAS","",INDEX('DEQ Pollutant List'!$B$7:$B$611,MATCH('5. Pollutant Emissions - MB'!D144,'DEQ Pollutant List'!$A$7:$A$611,0))),"")</f>
        <v/>
      </c>
      <c r="F144" s="20"/>
      <c r="G144" s="37"/>
      <c r="H144" s="47"/>
      <c r="I144" s="47"/>
      <c r="J144" s="38"/>
      <c r="K144" s="18"/>
      <c r="L144" s="12" cm="1">
        <f t="array" ref="L144">IFERROR(IF(ISBLANK($B144),_xlfn.XLOOKUP($A144&amp;$C144,'4. TEUs &amp; Activities- MB'!$A$9:$A$194&amp;'4. TEUs &amp; Activities- MB'!$E$9:$E$194,'4. TEUs &amp; Activities- MB'!$V$9:$V$194),_xlfn.XLOOKUP($B144&amp;$C144,'4. TEUs &amp; Activities- MB'!$B$9:$B$194&amp;'4. TEUs &amp; Activities- MB'!$E$9:$E$194,'4. TEUs &amp; Activities- MB'!$V$9:$V$194))*$F144*IF(ISBLANK($G144),1,$G144)*IF(ISBLANK($H144),1,(1-$H144))*IF(ISBLANK($I144),1,(1-$I144))*IF(ISBLANK($J144),1,(1-$J144)),"REVIEW")</f>
        <v>0</v>
      </c>
      <c r="M144" s="16" cm="1">
        <f t="array" ref="M144">IFERROR(IF(ISBLANK($B144),_xlfn.XLOOKUP($A144&amp;$C144,'4. TEUs &amp; Activities- MB'!$A$9:$A$194&amp;'4. TEUs &amp; Activities- MB'!$E$9:$E$194,'4. TEUs &amp; Activities- MB'!$W$9:$W$194),_xlfn.XLOOKUP($B144&amp;$C144,'4. TEUs &amp; Activities- MB'!$B$9:$B$194&amp;'4. TEUs &amp; Activities- MB'!$E$9:$E$194,'4. TEUs &amp; Activities- MB'!$W$9:$W$194))*$F144*IF(ISBLANK($G144),1,$G144)*IF(ISBLANK($H144),1,(1-$H144))*IF(ISBLANK($I144),1,(1-$I144))*IF(ISBLANK($J144),1,(1-$J144)),"REVIEW")</f>
        <v>0</v>
      </c>
    </row>
    <row r="145" spans="1:13" x14ac:dyDescent="0.25">
      <c r="A145" s="12"/>
      <c r="B145" s="14"/>
      <c r="C145" s="19"/>
      <c r="D145" s="13"/>
      <c r="E145" s="8" t="str">
        <f>IFERROR(IF(D145="No CAS","",INDEX('DEQ Pollutant List'!$B$7:$B$611,MATCH('5. Pollutant Emissions - MB'!D145,'DEQ Pollutant List'!$A$7:$A$611,0))),"")</f>
        <v/>
      </c>
      <c r="F145" s="20"/>
      <c r="G145" s="37"/>
      <c r="H145" s="47"/>
      <c r="I145" s="47"/>
      <c r="J145" s="38"/>
      <c r="K145" s="18"/>
      <c r="L145" s="12" cm="1">
        <f t="array" ref="L145">IFERROR(IF(ISBLANK($B145),_xlfn.XLOOKUP($A145&amp;$C145,'4. TEUs &amp; Activities- MB'!$A$9:$A$194&amp;'4. TEUs &amp; Activities- MB'!$E$9:$E$194,'4. TEUs &amp; Activities- MB'!$V$9:$V$194),_xlfn.XLOOKUP($B145&amp;$C145,'4. TEUs &amp; Activities- MB'!$B$9:$B$194&amp;'4. TEUs &amp; Activities- MB'!$E$9:$E$194,'4. TEUs &amp; Activities- MB'!$V$9:$V$194))*$F145*IF(ISBLANK($G145),1,$G145)*IF(ISBLANK($H145),1,(1-$H145))*IF(ISBLANK($I145),1,(1-$I145))*IF(ISBLANK($J145),1,(1-$J145)),"REVIEW")</f>
        <v>0</v>
      </c>
      <c r="M145" s="16" cm="1">
        <f t="array" ref="M145">IFERROR(IF(ISBLANK($B145),_xlfn.XLOOKUP($A145&amp;$C145,'4. TEUs &amp; Activities- MB'!$A$9:$A$194&amp;'4. TEUs &amp; Activities- MB'!$E$9:$E$194,'4. TEUs &amp; Activities- MB'!$W$9:$W$194),_xlfn.XLOOKUP($B145&amp;$C145,'4. TEUs &amp; Activities- MB'!$B$9:$B$194&amp;'4. TEUs &amp; Activities- MB'!$E$9:$E$194,'4. TEUs &amp; Activities- MB'!$W$9:$W$194))*$F145*IF(ISBLANK($G145),1,$G145)*IF(ISBLANK($H145),1,(1-$H145))*IF(ISBLANK($I145),1,(1-$I145))*IF(ISBLANK($J145),1,(1-$J145)),"REVIEW")</f>
        <v>0</v>
      </c>
    </row>
    <row r="146" spans="1:13" x14ac:dyDescent="0.25">
      <c r="A146" s="12"/>
      <c r="B146" s="14"/>
      <c r="C146" s="19"/>
      <c r="D146" s="13"/>
      <c r="E146" s="8" t="str">
        <f>IFERROR(IF(D146="No CAS","",INDEX('DEQ Pollutant List'!$B$7:$B$611,MATCH('5. Pollutant Emissions - MB'!D146,'DEQ Pollutant List'!$A$7:$A$611,0))),"")</f>
        <v/>
      </c>
      <c r="F146" s="20"/>
      <c r="G146" s="37"/>
      <c r="H146" s="47"/>
      <c r="I146" s="47"/>
      <c r="J146" s="38"/>
      <c r="K146" s="18"/>
      <c r="L146" s="12" cm="1">
        <f t="array" ref="L146">IFERROR(IF(ISBLANK($B146),_xlfn.XLOOKUP($A146&amp;$C146,'4. TEUs &amp; Activities- MB'!$A$9:$A$194&amp;'4. TEUs &amp; Activities- MB'!$E$9:$E$194,'4. TEUs &amp; Activities- MB'!$V$9:$V$194),_xlfn.XLOOKUP($B146&amp;$C146,'4. TEUs &amp; Activities- MB'!$B$9:$B$194&amp;'4. TEUs &amp; Activities- MB'!$E$9:$E$194,'4. TEUs &amp; Activities- MB'!$V$9:$V$194))*$F146*IF(ISBLANK($G146),1,$G146)*IF(ISBLANK($H146),1,(1-$H146))*IF(ISBLANK($I146),1,(1-$I146))*IF(ISBLANK($J146),1,(1-$J146)),"REVIEW")</f>
        <v>0</v>
      </c>
      <c r="M146" s="16" cm="1">
        <f t="array" ref="M146">IFERROR(IF(ISBLANK($B146),_xlfn.XLOOKUP($A146&amp;$C146,'4. TEUs &amp; Activities- MB'!$A$9:$A$194&amp;'4. TEUs &amp; Activities- MB'!$E$9:$E$194,'4. TEUs &amp; Activities- MB'!$W$9:$W$194),_xlfn.XLOOKUP($B146&amp;$C146,'4. TEUs &amp; Activities- MB'!$B$9:$B$194&amp;'4. TEUs &amp; Activities- MB'!$E$9:$E$194,'4. TEUs &amp; Activities- MB'!$W$9:$W$194))*$F146*IF(ISBLANK($G146),1,$G146)*IF(ISBLANK($H146),1,(1-$H146))*IF(ISBLANK($I146),1,(1-$I146))*IF(ISBLANK($J146),1,(1-$J146)),"REVIEW")</f>
        <v>0</v>
      </c>
    </row>
    <row r="147" spans="1:13" x14ac:dyDescent="0.25">
      <c r="A147" s="12"/>
      <c r="B147" s="14"/>
      <c r="C147" s="19"/>
      <c r="D147" s="13"/>
      <c r="E147" s="8" t="str">
        <f>IFERROR(IF(D147="No CAS","",INDEX('DEQ Pollutant List'!$B$7:$B$611,MATCH('5. Pollutant Emissions - MB'!D147,'DEQ Pollutant List'!$A$7:$A$611,0))),"")</f>
        <v/>
      </c>
      <c r="F147" s="20"/>
      <c r="G147" s="37"/>
      <c r="H147" s="47"/>
      <c r="I147" s="47"/>
      <c r="J147" s="38"/>
      <c r="K147" s="18"/>
      <c r="L147" s="12" cm="1">
        <f t="array" ref="L147">IFERROR(IF(ISBLANK($B147),_xlfn.XLOOKUP($A147&amp;$C147,'4. TEUs &amp; Activities- MB'!$A$9:$A$194&amp;'4. TEUs &amp; Activities- MB'!$E$9:$E$194,'4. TEUs &amp; Activities- MB'!$V$9:$V$194),_xlfn.XLOOKUP($B147&amp;$C147,'4. TEUs &amp; Activities- MB'!$B$9:$B$194&amp;'4. TEUs &amp; Activities- MB'!$E$9:$E$194,'4. TEUs &amp; Activities- MB'!$V$9:$V$194))*$F147*IF(ISBLANK($G147),1,$G147)*IF(ISBLANK($H147),1,(1-$H147))*IF(ISBLANK($I147),1,(1-$I147))*IF(ISBLANK($J147),1,(1-$J147)),"REVIEW")</f>
        <v>0</v>
      </c>
      <c r="M147" s="16" cm="1">
        <f t="array" ref="M147">IFERROR(IF(ISBLANK($B147),_xlfn.XLOOKUP($A147&amp;$C147,'4. TEUs &amp; Activities- MB'!$A$9:$A$194&amp;'4. TEUs &amp; Activities- MB'!$E$9:$E$194,'4. TEUs &amp; Activities- MB'!$W$9:$W$194),_xlfn.XLOOKUP($B147&amp;$C147,'4. TEUs &amp; Activities- MB'!$B$9:$B$194&amp;'4. TEUs &amp; Activities- MB'!$E$9:$E$194,'4. TEUs &amp; Activities- MB'!$W$9:$W$194))*$F147*IF(ISBLANK($G147),1,$G147)*IF(ISBLANK($H147),1,(1-$H147))*IF(ISBLANK($I147),1,(1-$I147))*IF(ISBLANK($J147),1,(1-$J147)),"REVIEW")</f>
        <v>0</v>
      </c>
    </row>
    <row r="148" spans="1:13" x14ac:dyDescent="0.25">
      <c r="A148" s="12"/>
      <c r="B148" s="14"/>
      <c r="C148" s="19"/>
      <c r="D148" s="13"/>
      <c r="E148" s="8" t="str">
        <f>IFERROR(IF(D148="No CAS","",INDEX('DEQ Pollutant List'!$B$7:$B$611,MATCH('5. Pollutant Emissions - MB'!D148,'DEQ Pollutant List'!$A$7:$A$611,0))),"")</f>
        <v/>
      </c>
      <c r="F148" s="20"/>
      <c r="G148" s="37"/>
      <c r="H148" s="47"/>
      <c r="I148" s="47"/>
      <c r="J148" s="38"/>
      <c r="K148" s="18"/>
      <c r="L148" s="12" cm="1">
        <f t="array" ref="L148">IFERROR(IF(ISBLANK($B148),_xlfn.XLOOKUP($A148&amp;$C148,'4. TEUs &amp; Activities- MB'!$A$9:$A$194&amp;'4. TEUs &amp; Activities- MB'!$E$9:$E$194,'4. TEUs &amp; Activities- MB'!$V$9:$V$194),_xlfn.XLOOKUP($B148&amp;$C148,'4. TEUs &amp; Activities- MB'!$B$9:$B$194&amp;'4. TEUs &amp; Activities- MB'!$E$9:$E$194,'4. TEUs &amp; Activities- MB'!$V$9:$V$194))*$F148*IF(ISBLANK($G148),1,$G148)*IF(ISBLANK($H148),1,(1-$H148))*IF(ISBLANK($I148),1,(1-$I148))*IF(ISBLANK($J148),1,(1-$J148)),"REVIEW")</f>
        <v>0</v>
      </c>
      <c r="M148" s="16" cm="1">
        <f t="array" ref="M148">IFERROR(IF(ISBLANK($B148),_xlfn.XLOOKUP($A148&amp;$C148,'4. TEUs &amp; Activities- MB'!$A$9:$A$194&amp;'4. TEUs &amp; Activities- MB'!$E$9:$E$194,'4. TEUs &amp; Activities- MB'!$W$9:$W$194),_xlfn.XLOOKUP($B148&amp;$C148,'4. TEUs &amp; Activities- MB'!$B$9:$B$194&amp;'4. TEUs &amp; Activities- MB'!$E$9:$E$194,'4. TEUs &amp; Activities- MB'!$W$9:$W$194))*$F148*IF(ISBLANK($G148),1,$G148)*IF(ISBLANK($H148),1,(1-$H148))*IF(ISBLANK($I148),1,(1-$I148))*IF(ISBLANK($J148),1,(1-$J148)),"REVIEW")</f>
        <v>0</v>
      </c>
    </row>
    <row r="149" spans="1:13" x14ac:dyDescent="0.25">
      <c r="A149" s="12"/>
      <c r="B149" s="14"/>
      <c r="C149" s="19"/>
      <c r="D149" s="13"/>
      <c r="E149" s="8" t="str">
        <f>IFERROR(IF(D149="No CAS","",INDEX('DEQ Pollutant List'!$B$7:$B$611,MATCH('5. Pollutant Emissions - MB'!D149,'DEQ Pollutant List'!$A$7:$A$611,0))),"")</f>
        <v/>
      </c>
      <c r="F149" s="20"/>
      <c r="G149" s="37"/>
      <c r="H149" s="47"/>
      <c r="I149" s="47"/>
      <c r="J149" s="38"/>
      <c r="K149" s="18"/>
      <c r="L149" s="12" cm="1">
        <f t="array" ref="L149">IFERROR(IF(ISBLANK($B149),_xlfn.XLOOKUP($A149&amp;$C149,'4. TEUs &amp; Activities- MB'!$A$9:$A$194&amp;'4. TEUs &amp; Activities- MB'!$E$9:$E$194,'4. TEUs &amp; Activities- MB'!$V$9:$V$194),_xlfn.XLOOKUP($B149&amp;$C149,'4. TEUs &amp; Activities- MB'!$B$9:$B$194&amp;'4. TEUs &amp; Activities- MB'!$E$9:$E$194,'4. TEUs &amp; Activities- MB'!$V$9:$V$194))*$F149*IF(ISBLANK($G149),1,$G149)*IF(ISBLANK($H149),1,(1-$H149))*IF(ISBLANK($I149),1,(1-$I149))*IF(ISBLANK($J149),1,(1-$J149)),"REVIEW")</f>
        <v>0</v>
      </c>
      <c r="M149" s="16" cm="1">
        <f t="array" ref="M149">IFERROR(IF(ISBLANK($B149),_xlfn.XLOOKUP($A149&amp;$C149,'4. TEUs &amp; Activities- MB'!$A$9:$A$194&amp;'4. TEUs &amp; Activities- MB'!$E$9:$E$194,'4. TEUs &amp; Activities- MB'!$W$9:$W$194),_xlfn.XLOOKUP($B149&amp;$C149,'4. TEUs &amp; Activities- MB'!$B$9:$B$194&amp;'4. TEUs &amp; Activities- MB'!$E$9:$E$194,'4. TEUs &amp; Activities- MB'!$W$9:$W$194))*$F149*IF(ISBLANK($G149),1,$G149)*IF(ISBLANK($H149),1,(1-$H149))*IF(ISBLANK($I149),1,(1-$I149))*IF(ISBLANK($J149),1,(1-$J149)),"REVIEW")</f>
        <v>0</v>
      </c>
    </row>
    <row r="150" spans="1:13" x14ac:dyDescent="0.25">
      <c r="A150" s="12"/>
      <c r="B150" s="14"/>
      <c r="C150" s="19"/>
      <c r="D150" s="13"/>
      <c r="E150" s="8" t="str">
        <f>IFERROR(IF(D150="No CAS","",INDEX('DEQ Pollutant List'!$B$7:$B$611,MATCH('5. Pollutant Emissions - MB'!D150,'DEQ Pollutant List'!$A$7:$A$611,0))),"")</f>
        <v/>
      </c>
      <c r="F150" s="20"/>
      <c r="G150" s="37"/>
      <c r="H150" s="47"/>
      <c r="I150" s="47"/>
      <c r="J150" s="38"/>
      <c r="K150" s="18"/>
      <c r="L150" s="12" cm="1">
        <f t="array" ref="L150">IFERROR(IF(ISBLANK($B150),_xlfn.XLOOKUP($A150&amp;$C150,'4. TEUs &amp; Activities- MB'!$A$9:$A$194&amp;'4. TEUs &amp; Activities- MB'!$E$9:$E$194,'4. TEUs &amp; Activities- MB'!$V$9:$V$194),_xlfn.XLOOKUP($B150&amp;$C150,'4. TEUs &amp; Activities- MB'!$B$9:$B$194&amp;'4. TEUs &amp; Activities- MB'!$E$9:$E$194,'4. TEUs &amp; Activities- MB'!$V$9:$V$194))*$F150*IF(ISBLANK($G150),1,$G150)*IF(ISBLANK($H150),1,(1-$H150))*IF(ISBLANK($I150),1,(1-$I150))*IF(ISBLANK($J150),1,(1-$J150)),"REVIEW")</f>
        <v>0</v>
      </c>
      <c r="M150" s="16" cm="1">
        <f t="array" ref="M150">IFERROR(IF(ISBLANK($B150),_xlfn.XLOOKUP($A150&amp;$C150,'4. TEUs &amp; Activities- MB'!$A$9:$A$194&amp;'4. TEUs &amp; Activities- MB'!$E$9:$E$194,'4. TEUs &amp; Activities- MB'!$W$9:$W$194),_xlfn.XLOOKUP($B150&amp;$C150,'4. TEUs &amp; Activities- MB'!$B$9:$B$194&amp;'4. TEUs &amp; Activities- MB'!$E$9:$E$194,'4. TEUs &amp; Activities- MB'!$W$9:$W$194))*$F150*IF(ISBLANK($G150),1,$G150)*IF(ISBLANK($H150),1,(1-$H150))*IF(ISBLANK($I150),1,(1-$I150))*IF(ISBLANK($J150),1,(1-$J150)),"REVIEW")</f>
        <v>0</v>
      </c>
    </row>
    <row r="151" spans="1:13" x14ac:dyDescent="0.25">
      <c r="A151" s="12"/>
      <c r="B151" s="14"/>
      <c r="C151" s="19"/>
      <c r="D151" s="13"/>
      <c r="E151" s="8" t="str">
        <f>IFERROR(IF(D151="No CAS","",INDEX('DEQ Pollutant List'!$B$7:$B$611,MATCH('5. Pollutant Emissions - MB'!D151,'DEQ Pollutant List'!$A$7:$A$611,0))),"")</f>
        <v/>
      </c>
      <c r="F151" s="20"/>
      <c r="G151" s="37"/>
      <c r="H151" s="47"/>
      <c r="I151" s="47"/>
      <c r="J151" s="38"/>
      <c r="K151" s="18"/>
      <c r="L151" s="12" cm="1">
        <f t="array" ref="L151">IFERROR(IF(ISBLANK($B151),_xlfn.XLOOKUP($A151&amp;$C151,'4. TEUs &amp; Activities- MB'!$A$9:$A$194&amp;'4. TEUs &amp; Activities- MB'!$E$9:$E$194,'4. TEUs &amp; Activities- MB'!$V$9:$V$194),_xlfn.XLOOKUP($B151&amp;$C151,'4. TEUs &amp; Activities- MB'!$B$9:$B$194&amp;'4. TEUs &amp; Activities- MB'!$E$9:$E$194,'4. TEUs &amp; Activities- MB'!$V$9:$V$194))*$F151*IF(ISBLANK($G151),1,$G151)*IF(ISBLANK($H151),1,(1-$H151))*IF(ISBLANK($I151),1,(1-$I151))*IF(ISBLANK($J151),1,(1-$J151)),"REVIEW")</f>
        <v>0</v>
      </c>
      <c r="M151" s="16" cm="1">
        <f t="array" ref="M151">IFERROR(IF(ISBLANK($B151),_xlfn.XLOOKUP($A151&amp;$C151,'4. TEUs &amp; Activities- MB'!$A$9:$A$194&amp;'4. TEUs &amp; Activities- MB'!$E$9:$E$194,'4. TEUs &amp; Activities- MB'!$W$9:$W$194),_xlfn.XLOOKUP($B151&amp;$C151,'4. TEUs &amp; Activities- MB'!$B$9:$B$194&amp;'4. TEUs &amp; Activities- MB'!$E$9:$E$194,'4. TEUs &amp; Activities- MB'!$W$9:$W$194))*$F151*IF(ISBLANK($G151),1,$G151)*IF(ISBLANK($H151),1,(1-$H151))*IF(ISBLANK($I151),1,(1-$I151))*IF(ISBLANK($J151),1,(1-$J151)),"REVIEW")</f>
        <v>0</v>
      </c>
    </row>
    <row r="152" spans="1:13" x14ac:dyDescent="0.25">
      <c r="A152" s="12"/>
      <c r="B152" s="14"/>
      <c r="C152" s="19"/>
      <c r="D152" s="13"/>
      <c r="E152" s="8" t="str">
        <f>IFERROR(IF(D152="No CAS","",INDEX('DEQ Pollutant List'!$B$7:$B$611,MATCH('5. Pollutant Emissions - MB'!D152,'DEQ Pollutant List'!$A$7:$A$611,0))),"")</f>
        <v/>
      </c>
      <c r="F152" s="20"/>
      <c r="G152" s="37"/>
      <c r="H152" s="47"/>
      <c r="I152" s="47"/>
      <c r="J152" s="38"/>
      <c r="K152" s="18"/>
      <c r="L152" s="12" cm="1">
        <f t="array" ref="L152">IFERROR(IF(ISBLANK($B152),_xlfn.XLOOKUP($A152&amp;$C152,'4. TEUs &amp; Activities- MB'!$A$9:$A$194&amp;'4. TEUs &amp; Activities- MB'!$E$9:$E$194,'4. TEUs &amp; Activities- MB'!$V$9:$V$194),_xlfn.XLOOKUP($B152&amp;$C152,'4. TEUs &amp; Activities- MB'!$B$9:$B$194&amp;'4. TEUs &amp; Activities- MB'!$E$9:$E$194,'4. TEUs &amp; Activities- MB'!$V$9:$V$194))*$F152*IF(ISBLANK($G152),1,$G152)*IF(ISBLANK($H152),1,(1-$H152))*IF(ISBLANK($I152),1,(1-$I152))*IF(ISBLANK($J152),1,(1-$J152)),"REVIEW")</f>
        <v>0</v>
      </c>
      <c r="M152" s="16" cm="1">
        <f t="array" ref="M152">IFERROR(IF(ISBLANK($B152),_xlfn.XLOOKUP($A152&amp;$C152,'4. TEUs &amp; Activities- MB'!$A$9:$A$194&amp;'4. TEUs &amp; Activities- MB'!$E$9:$E$194,'4. TEUs &amp; Activities- MB'!$W$9:$W$194),_xlfn.XLOOKUP($B152&amp;$C152,'4. TEUs &amp; Activities- MB'!$B$9:$B$194&amp;'4. TEUs &amp; Activities- MB'!$E$9:$E$194,'4. TEUs &amp; Activities- MB'!$W$9:$W$194))*$F152*IF(ISBLANK($G152),1,$G152)*IF(ISBLANK($H152),1,(1-$H152))*IF(ISBLANK($I152),1,(1-$I152))*IF(ISBLANK($J152),1,(1-$J152)),"REVIEW")</f>
        <v>0</v>
      </c>
    </row>
    <row r="153" spans="1:13" x14ac:dyDescent="0.25">
      <c r="A153" s="12"/>
      <c r="B153" s="14"/>
      <c r="C153" s="19"/>
      <c r="D153" s="13"/>
      <c r="E153" s="8" t="str">
        <f>IFERROR(IF(D153="No CAS","",INDEX('DEQ Pollutant List'!$B$7:$B$611,MATCH('5. Pollutant Emissions - MB'!D153,'DEQ Pollutant List'!$A$7:$A$611,0))),"")</f>
        <v/>
      </c>
      <c r="F153" s="20"/>
      <c r="G153" s="37"/>
      <c r="H153" s="47"/>
      <c r="I153" s="47"/>
      <c r="J153" s="38"/>
      <c r="K153" s="18"/>
      <c r="L153" s="12" cm="1">
        <f t="array" ref="L153">IFERROR(IF(ISBLANK($B153),_xlfn.XLOOKUP($A153&amp;$C153,'4. TEUs &amp; Activities- MB'!$A$9:$A$194&amp;'4. TEUs &amp; Activities- MB'!$E$9:$E$194,'4. TEUs &amp; Activities- MB'!$V$9:$V$194),_xlfn.XLOOKUP($B153&amp;$C153,'4. TEUs &amp; Activities- MB'!$B$9:$B$194&amp;'4. TEUs &amp; Activities- MB'!$E$9:$E$194,'4. TEUs &amp; Activities- MB'!$V$9:$V$194))*$F153*IF(ISBLANK($G153),1,$G153)*IF(ISBLANK($H153),1,(1-$H153))*IF(ISBLANK($I153),1,(1-$I153))*IF(ISBLANK($J153),1,(1-$J153)),"REVIEW")</f>
        <v>0</v>
      </c>
      <c r="M153" s="16" cm="1">
        <f t="array" ref="M153">IFERROR(IF(ISBLANK($B153),_xlfn.XLOOKUP($A153&amp;$C153,'4. TEUs &amp; Activities- MB'!$A$9:$A$194&amp;'4. TEUs &amp; Activities- MB'!$E$9:$E$194,'4. TEUs &amp; Activities- MB'!$W$9:$W$194),_xlfn.XLOOKUP($B153&amp;$C153,'4. TEUs &amp; Activities- MB'!$B$9:$B$194&amp;'4. TEUs &amp; Activities- MB'!$E$9:$E$194,'4. TEUs &amp; Activities- MB'!$W$9:$W$194))*$F153*IF(ISBLANK($G153),1,$G153)*IF(ISBLANK($H153),1,(1-$H153))*IF(ISBLANK($I153),1,(1-$I153))*IF(ISBLANK($J153),1,(1-$J153)),"REVIEW")</f>
        <v>0</v>
      </c>
    </row>
    <row r="154" spans="1:13" x14ac:dyDescent="0.25">
      <c r="A154" s="12"/>
      <c r="B154" s="14"/>
      <c r="C154" s="19"/>
      <c r="D154" s="13"/>
      <c r="E154" s="8" t="str">
        <f>IFERROR(IF(D154="No CAS","",INDEX('DEQ Pollutant List'!$B$7:$B$611,MATCH('5. Pollutant Emissions - MB'!D154,'DEQ Pollutant List'!$A$7:$A$611,0))),"")</f>
        <v/>
      </c>
      <c r="F154" s="20"/>
      <c r="G154" s="37"/>
      <c r="H154" s="47"/>
      <c r="I154" s="47"/>
      <c r="J154" s="38"/>
      <c r="K154" s="18"/>
      <c r="L154" s="12" cm="1">
        <f t="array" ref="L154">IFERROR(IF(ISBLANK($B154),_xlfn.XLOOKUP($A154&amp;$C154,'4. TEUs &amp; Activities- MB'!$A$9:$A$194&amp;'4. TEUs &amp; Activities- MB'!$E$9:$E$194,'4. TEUs &amp; Activities- MB'!$V$9:$V$194),_xlfn.XLOOKUP($B154&amp;$C154,'4. TEUs &amp; Activities- MB'!$B$9:$B$194&amp;'4. TEUs &amp; Activities- MB'!$E$9:$E$194,'4. TEUs &amp; Activities- MB'!$V$9:$V$194))*$F154*IF(ISBLANK($G154),1,$G154)*IF(ISBLANK($H154),1,(1-$H154))*IF(ISBLANK($I154),1,(1-$I154))*IF(ISBLANK($J154),1,(1-$J154)),"REVIEW")</f>
        <v>0</v>
      </c>
      <c r="M154" s="16" cm="1">
        <f t="array" ref="M154">IFERROR(IF(ISBLANK($B154),_xlfn.XLOOKUP($A154&amp;$C154,'4. TEUs &amp; Activities- MB'!$A$9:$A$194&amp;'4. TEUs &amp; Activities- MB'!$E$9:$E$194,'4. TEUs &amp; Activities- MB'!$W$9:$W$194),_xlfn.XLOOKUP($B154&amp;$C154,'4. TEUs &amp; Activities- MB'!$B$9:$B$194&amp;'4. TEUs &amp; Activities- MB'!$E$9:$E$194,'4. TEUs &amp; Activities- MB'!$W$9:$W$194))*$F154*IF(ISBLANK($G154),1,$G154)*IF(ISBLANK($H154),1,(1-$H154))*IF(ISBLANK($I154),1,(1-$I154))*IF(ISBLANK($J154),1,(1-$J154)),"REVIEW")</f>
        <v>0</v>
      </c>
    </row>
    <row r="155" spans="1:13" x14ac:dyDescent="0.25">
      <c r="A155" s="12"/>
      <c r="B155" s="14"/>
      <c r="C155" s="19"/>
      <c r="D155" s="13"/>
      <c r="E155" s="8" t="str">
        <f>IFERROR(IF(D155="No CAS","",INDEX('DEQ Pollutant List'!$B$7:$B$611,MATCH('5. Pollutant Emissions - MB'!D155,'DEQ Pollutant List'!$A$7:$A$611,0))),"")</f>
        <v/>
      </c>
      <c r="F155" s="20"/>
      <c r="G155" s="37"/>
      <c r="H155" s="47"/>
      <c r="I155" s="47"/>
      <c r="J155" s="38"/>
      <c r="K155" s="18"/>
      <c r="L155" s="12" cm="1">
        <f t="array" ref="L155">IFERROR(IF(ISBLANK($B155),_xlfn.XLOOKUP($A155&amp;$C155,'4. TEUs &amp; Activities- MB'!$A$9:$A$194&amp;'4. TEUs &amp; Activities- MB'!$E$9:$E$194,'4. TEUs &amp; Activities- MB'!$V$9:$V$194),_xlfn.XLOOKUP($B155&amp;$C155,'4. TEUs &amp; Activities- MB'!$B$9:$B$194&amp;'4. TEUs &amp; Activities- MB'!$E$9:$E$194,'4. TEUs &amp; Activities- MB'!$V$9:$V$194))*$F155*IF(ISBLANK($G155),1,$G155)*IF(ISBLANK($H155),1,(1-$H155))*IF(ISBLANK($I155),1,(1-$I155))*IF(ISBLANK($J155),1,(1-$J155)),"REVIEW")</f>
        <v>0</v>
      </c>
      <c r="M155" s="16" cm="1">
        <f t="array" ref="M155">IFERROR(IF(ISBLANK($B155),_xlfn.XLOOKUP($A155&amp;$C155,'4. TEUs &amp; Activities- MB'!$A$9:$A$194&amp;'4. TEUs &amp; Activities- MB'!$E$9:$E$194,'4. TEUs &amp; Activities- MB'!$W$9:$W$194),_xlfn.XLOOKUP($B155&amp;$C155,'4. TEUs &amp; Activities- MB'!$B$9:$B$194&amp;'4. TEUs &amp; Activities- MB'!$E$9:$E$194,'4. TEUs &amp; Activities- MB'!$W$9:$W$194))*$F155*IF(ISBLANK($G155),1,$G155)*IF(ISBLANK($H155),1,(1-$H155))*IF(ISBLANK($I155),1,(1-$I155))*IF(ISBLANK($J155),1,(1-$J155)),"REVIEW")</f>
        <v>0</v>
      </c>
    </row>
    <row r="156" spans="1:13" x14ac:dyDescent="0.25">
      <c r="A156" s="12"/>
      <c r="B156" s="14"/>
      <c r="C156" s="19"/>
      <c r="D156" s="13"/>
      <c r="E156" s="8" t="str">
        <f>IFERROR(IF(D156="No CAS","",INDEX('DEQ Pollutant List'!$B$7:$B$611,MATCH('5. Pollutant Emissions - MB'!D156,'DEQ Pollutant List'!$A$7:$A$611,0))),"")</f>
        <v/>
      </c>
      <c r="F156" s="20"/>
      <c r="G156" s="37"/>
      <c r="H156" s="47"/>
      <c r="I156" s="47"/>
      <c r="J156" s="38"/>
      <c r="K156" s="18"/>
      <c r="L156" s="12" cm="1">
        <f t="array" ref="L156">IFERROR(IF(ISBLANK($B156),_xlfn.XLOOKUP($A156&amp;$C156,'4. TEUs &amp; Activities- MB'!$A$9:$A$194&amp;'4. TEUs &amp; Activities- MB'!$E$9:$E$194,'4. TEUs &amp; Activities- MB'!$V$9:$V$194),_xlfn.XLOOKUP($B156&amp;$C156,'4. TEUs &amp; Activities- MB'!$B$9:$B$194&amp;'4. TEUs &amp; Activities- MB'!$E$9:$E$194,'4. TEUs &amp; Activities- MB'!$V$9:$V$194))*$F156*IF(ISBLANK($G156),1,$G156)*IF(ISBLANK($H156),1,(1-$H156))*IF(ISBLANK($I156),1,(1-$I156))*IF(ISBLANK($J156),1,(1-$J156)),"REVIEW")</f>
        <v>0</v>
      </c>
      <c r="M156" s="16" cm="1">
        <f t="array" ref="M156">IFERROR(IF(ISBLANK($B156),_xlfn.XLOOKUP($A156&amp;$C156,'4. TEUs &amp; Activities- MB'!$A$9:$A$194&amp;'4. TEUs &amp; Activities- MB'!$E$9:$E$194,'4. TEUs &amp; Activities- MB'!$W$9:$W$194),_xlfn.XLOOKUP($B156&amp;$C156,'4. TEUs &amp; Activities- MB'!$B$9:$B$194&amp;'4. TEUs &amp; Activities- MB'!$E$9:$E$194,'4. TEUs &amp; Activities- MB'!$W$9:$W$194))*$F156*IF(ISBLANK($G156),1,$G156)*IF(ISBLANK($H156),1,(1-$H156))*IF(ISBLANK($I156),1,(1-$I156))*IF(ISBLANK($J156),1,(1-$J156)),"REVIEW")</f>
        <v>0</v>
      </c>
    </row>
    <row r="157" spans="1:13" x14ac:dyDescent="0.25">
      <c r="A157" s="12"/>
      <c r="B157" s="14"/>
      <c r="C157" s="19"/>
      <c r="D157" s="13"/>
      <c r="E157" s="8" t="str">
        <f>IFERROR(IF(D157="No CAS","",INDEX('DEQ Pollutant List'!$B$7:$B$611,MATCH('5. Pollutant Emissions - MB'!D157,'DEQ Pollutant List'!$A$7:$A$611,0))),"")</f>
        <v/>
      </c>
      <c r="F157" s="20"/>
      <c r="G157" s="37"/>
      <c r="H157" s="47"/>
      <c r="I157" s="47"/>
      <c r="J157" s="38"/>
      <c r="K157" s="18"/>
      <c r="L157" s="12" cm="1">
        <f t="array" ref="L157">IFERROR(IF(ISBLANK($B157),_xlfn.XLOOKUP($A157&amp;$C157,'4. TEUs &amp; Activities- MB'!$A$9:$A$194&amp;'4. TEUs &amp; Activities- MB'!$E$9:$E$194,'4. TEUs &amp; Activities- MB'!$V$9:$V$194),_xlfn.XLOOKUP($B157&amp;$C157,'4. TEUs &amp; Activities- MB'!$B$9:$B$194&amp;'4. TEUs &amp; Activities- MB'!$E$9:$E$194,'4. TEUs &amp; Activities- MB'!$V$9:$V$194))*$F157*IF(ISBLANK($G157),1,$G157)*IF(ISBLANK($H157),1,(1-$H157))*IF(ISBLANK($I157),1,(1-$I157))*IF(ISBLANK($J157),1,(1-$J157)),"REVIEW")</f>
        <v>0</v>
      </c>
      <c r="M157" s="16" cm="1">
        <f t="array" ref="M157">IFERROR(IF(ISBLANK($B157),_xlfn.XLOOKUP($A157&amp;$C157,'4. TEUs &amp; Activities- MB'!$A$9:$A$194&amp;'4. TEUs &amp; Activities- MB'!$E$9:$E$194,'4. TEUs &amp; Activities- MB'!$W$9:$W$194),_xlfn.XLOOKUP($B157&amp;$C157,'4. TEUs &amp; Activities- MB'!$B$9:$B$194&amp;'4. TEUs &amp; Activities- MB'!$E$9:$E$194,'4. TEUs &amp; Activities- MB'!$W$9:$W$194))*$F157*IF(ISBLANK($G157),1,$G157)*IF(ISBLANK($H157),1,(1-$H157))*IF(ISBLANK($I157),1,(1-$I157))*IF(ISBLANK($J157),1,(1-$J157)),"REVIEW")</f>
        <v>0</v>
      </c>
    </row>
    <row r="158" spans="1:13" x14ac:dyDescent="0.25">
      <c r="A158" s="12"/>
      <c r="B158" s="14"/>
      <c r="C158" s="19"/>
      <c r="D158" s="13"/>
      <c r="E158" s="8" t="str">
        <f>IFERROR(IF(D158="No CAS","",INDEX('DEQ Pollutant List'!$B$7:$B$611,MATCH('5. Pollutant Emissions - MB'!D158,'DEQ Pollutant List'!$A$7:$A$611,0))),"")</f>
        <v/>
      </c>
      <c r="F158" s="20"/>
      <c r="G158" s="37"/>
      <c r="H158" s="47"/>
      <c r="I158" s="47"/>
      <c r="J158" s="38"/>
      <c r="K158" s="18"/>
      <c r="L158" s="12" cm="1">
        <f t="array" ref="L158">IFERROR(IF(ISBLANK($B158),_xlfn.XLOOKUP($A158&amp;$C158,'4. TEUs &amp; Activities- MB'!$A$9:$A$194&amp;'4. TEUs &amp; Activities- MB'!$E$9:$E$194,'4. TEUs &amp; Activities- MB'!$V$9:$V$194),_xlfn.XLOOKUP($B158&amp;$C158,'4. TEUs &amp; Activities- MB'!$B$9:$B$194&amp;'4. TEUs &amp; Activities- MB'!$E$9:$E$194,'4. TEUs &amp; Activities- MB'!$V$9:$V$194))*$F158*IF(ISBLANK($G158),1,$G158)*IF(ISBLANK($H158),1,(1-$H158))*IF(ISBLANK($I158),1,(1-$I158))*IF(ISBLANK($J158),1,(1-$J158)),"REVIEW")</f>
        <v>0</v>
      </c>
      <c r="M158" s="16" cm="1">
        <f t="array" ref="M158">IFERROR(IF(ISBLANK($B158),_xlfn.XLOOKUP($A158&amp;$C158,'4. TEUs &amp; Activities- MB'!$A$9:$A$194&amp;'4. TEUs &amp; Activities- MB'!$E$9:$E$194,'4. TEUs &amp; Activities- MB'!$W$9:$W$194),_xlfn.XLOOKUP($B158&amp;$C158,'4. TEUs &amp; Activities- MB'!$B$9:$B$194&amp;'4. TEUs &amp; Activities- MB'!$E$9:$E$194,'4. TEUs &amp; Activities- MB'!$W$9:$W$194))*$F158*IF(ISBLANK($G158),1,$G158)*IF(ISBLANK($H158),1,(1-$H158))*IF(ISBLANK($I158),1,(1-$I158))*IF(ISBLANK($J158),1,(1-$J158)),"REVIEW")</f>
        <v>0</v>
      </c>
    </row>
    <row r="159" spans="1:13" x14ac:dyDescent="0.25">
      <c r="A159" s="12"/>
      <c r="B159" s="14"/>
      <c r="C159" s="19"/>
      <c r="D159" s="13"/>
      <c r="E159" s="8" t="str">
        <f>IFERROR(IF(D159="No CAS","",INDEX('DEQ Pollutant List'!$B$7:$B$611,MATCH('5. Pollutant Emissions - MB'!D159,'DEQ Pollutant List'!$A$7:$A$611,0))),"")</f>
        <v/>
      </c>
      <c r="F159" s="20"/>
      <c r="G159" s="37"/>
      <c r="H159" s="47"/>
      <c r="I159" s="47"/>
      <c r="J159" s="38"/>
      <c r="K159" s="18"/>
      <c r="L159" s="12" cm="1">
        <f t="array" ref="L159">IFERROR(IF(ISBLANK($B159),_xlfn.XLOOKUP($A159&amp;$C159,'4. TEUs &amp; Activities- MB'!$A$9:$A$194&amp;'4. TEUs &amp; Activities- MB'!$E$9:$E$194,'4. TEUs &amp; Activities- MB'!$V$9:$V$194),_xlfn.XLOOKUP($B159&amp;$C159,'4. TEUs &amp; Activities- MB'!$B$9:$B$194&amp;'4. TEUs &amp; Activities- MB'!$E$9:$E$194,'4. TEUs &amp; Activities- MB'!$V$9:$V$194))*$F159*IF(ISBLANK($G159),1,$G159)*IF(ISBLANK($H159),1,(1-$H159))*IF(ISBLANK($I159),1,(1-$I159))*IF(ISBLANK($J159),1,(1-$J159)),"REVIEW")</f>
        <v>0</v>
      </c>
      <c r="M159" s="16" cm="1">
        <f t="array" ref="M159">IFERROR(IF(ISBLANK($B159),_xlfn.XLOOKUP($A159&amp;$C159,'4. TEUs &amp; Activities- MB'!$A$9:$A$194&amp;'4. TEUs &amp; Activities- MB'!$E$9:$E$194,'4. TEUs &amp; Activities- MB'!$W$9:$W$194),_xlfn.XLOOKUP($B159&amp;$C159,'4. TEUs &amp; Activities- MB'!$B$9:$B$194&amp;'4. TEUs &amp; Activities- MB'!$E$9:$E$194,'4. TEUs &amp; Activities- MB'!$W$9:$W$194))*$F159*IF(ISBLANK($G159),1,$G159)*IF(ISBLANK($H159),1,(1-$H159))*IF(ISBLANK($I159),1,(1-$I159))*IF(ISBLANK($J159),1,(1-$J159)),"REVIEW")</f>
        <v>0</v>
      </c>
    </row>
    <row r="160" spans="1:13" x14ac:dyDescent="0.25">
      <c r="A160" s="12"/>
      <c r="B160" s="14"/>
      <c r="C160" s="19"/>
      <c r="D160" s="13"/>
      <c r="E160" s="8" t="str">
        <f>IFERROR(IF(D160="No CAS","",INDEX('DEQ Pollutant List'!$B$7:$B$611,MATCH('5. Pollutant Emissions - MB'!D160,'DEQ Pollutant List'!$A$7:$A$611,0))),"")</f>
        <v/>
      </c>
      <c r="F160" s="20"/>
      <c r="G160" s="37"/>
      <c r="H160" s="47"/>
      <c r="I160" s="47"/>
      <c r="J160" s="38"/>
      <c r="K160" s="18"/>
      <c r="L160" s="12" cm="1">
        <f t="array" ref="L160">IFERROR(IF(ISBLANK($B160),_xlfn.XLOOKUP($A160&amp;$C160,'4. TEUs &amp; Activities- MB'!$A$9:$A$194&amp;'4. TEUs &amp; Activities- MB'!$E$9:$E$194,'4. TEUs &amp; Activities- MB'!$V$9:$V$194),_xlfn.XLOOKUP($B160&amp;$C160,'4. TEUs &amp; Activities- MB'!$B$9:$B$194&amp;'4. TEUs &amp; Activities- MB'!$E$9:$E$194,'4. TEUs &amp; Activities- MB'!$V$9:$V$194))*$F160*IF(ISBLANK($G160),1,$G160)*IF(ISBLANK($H160),1,(1-$H160))*IF(ISBLANK($I160),1,(1-$I160))*IF(ISBLANK($J160),1,(1-$J160)),"REVIEW")</f>
        <v>0</v>
      </c>
      <c r="M160" s="16" cm="1">
        <f t="array" ref="M160">IFERROR(IF(ISBLANK($B160),_xlfn.XLOOKUP($A160&amp;$C160,'4. TEUs &amp; Activities- MB'!$A$9:$A$194&amp;'4. TEUs &amp; Activities- MB'!$E$9:$E$194,'4. TEUs &amp; Activities- MB'!$W$9:$W$194),_xlfn.XLOOKUP($B160&amp;$C160,'4. TEUs &amp; Activities- MB'!$B$9:$B$194&amp;'4. TEUs &amp; Activities- MB'!$E$9:$E$194,'4. TEUs &amp; Activities- MB'!$W$9:$W$194))*$F160*IF(ISBLANK($G160),1,$G160)*IF(ISBLANK($H160),1,(1-$H160))*IF(ISBLANK($I160),1,(1-$I160))*IF(ISBLANK($J160),1,(1-$J160)),"REVIEW")</f>
        <v>0</v>
      </c>
    </row>
    <row r="161" spans="1:13" x14ac:dyDescent="0.25">
      <c r="A161" s="12"/>
      <c r="B161" s="14"/>
      <c r="C161" s="19"/>
      <c r="D161" s="13"/>
      <c r="E161" s="8" t="str">
        <f>IFERROR(IF(D161="No CAS","",INDEX('DEQ Pollutant List'!$B$7:$B$611,MATCH('5. Pollutant Emissions - MB'!D161,'DEQ Pollutant List'!$A$7:$A$611,0))),"")</f>
        <v/>
      </c>
      <c r="F161" s="20"/>
      <c r="G161" s="37"/>
      <c r="H161" s="47"/>
      <c r="I161" s="47"/>
      <c r="J161" s="38"/>
      <c r="K161" s="18"/>
      <c r="L161" s="12" cm="1">
        <f t="array" ref="L161">IFERROR(IF(ISBLANK($B161),_xlfn.XLOOKUP($A161&amp;$C161,'4. TEUs &amp; Activities- MB'!$A$9:$A$194&amp;'4. TEUs &amp; Activities- MB'!$E$9:$E$194,'4. TEUs &amp; Activities- MB'!$V$9:$V$194),_xlfn.XLOOKUP($B161&amp;$C161,'4. TEUs &amp; Activities- MB'!$B$9:$B$194&amp;'4. TEUs &amp; Activities- MB'!$E$9:$E$194,'4. TEUs &amp; Activities- MB'!$V$9:$V$194))*$F161*IF(ISBLANK($G161),1,$G161)*IF(ISBLANK($H161),1,(1-$H161))*IF(ISBLANK($I161),1,(1-$I161))*IF(ISBLANK($J161),1,(1-$J161)),"REVIEW")</f>
        <v>0</v>
      </c>
      <c r="M161" s="16" cm="1">
        <f t="array" ref="M161">IFERROR(IF(ISBLANK($B161),_xlfn.XLOOKUP($A161&amp;$C161,'4. TEUs &amp; Activities- MB'!$A$9:$A$194&amp;'4. TEUs &amp; Activities- MB'!$E$9:$E$194,'4. TEUs &amp; Activities- MB'!$W$9:$W$194),_xlfn.XLOOKUP($B161&amp;$C161,'4. TEUs &amp; Activities- MB'!$B$9:$B$194&amp;'4. TEUs &amp; Activities- MB'!$E$9:$E$194,'4. TEUs &amp; Activities- MB'!$W$9:$W$194))*$F161*IF(ISBLANK($G161),1,$G161)*IF(ISBLANK($H161),1,(1-$H161))*IF(ISBLANK($I161),1,(1-$I161))*IF(ISBLANK($J161),1,(1-$J161)),"REVIEW")</f>
        <v>0</v>
      </c>
    </row>
    <row r="162" spans="1:13" x14ac:dyDescent="0.25">
      <c r="A162" s="12"/>
      <c r="B162" s="14"/>
      <c r="C162" s="19"/>
      <c r="D162" s="13"/>
      <c r="E162" s="8" t="str">
        <f>IFERROR(IF(D162="No CAS","",INDEX('DEQ Pollutant List'!$B$7:$B$611,MATCH('5. Pollutant Emissions - MB'!D162,'DEQ Pollutant List'!$A$7:$A$611,0))),"")</f>
        <v/>
      </c>
      <c r="F162" s="20"/>
      <c r="G162" s="37"/>
      <c r="H162" s="47"/>
      <c r="I162" s="47"/>
      <c r="J162" s="38"/>
      <c r="K162" s="18"/>
      <c r="L162" s="12" cm="1">
        <f t="array" ref="L162">IFERROR(IF(ISBLANK($B162),_xlfn.XLOOKUP($A162&amp;$C162,'4. TEUs &amp; Activities- MB'!$A$9:$A$194&amp;'4. TEUs &amp; Activities- MB'!$E$9:$E$194,'4. TEUs &amp; Activities- MB'!$V$9:$V$194),_xlfn.XLOOKUP($B162&amp;$C162,'4. TEUs &amp; Activities- MB'!$B$9:$B$194&amp;'4. TEUs &amp; Activities- MB'!$E$9:$E$194,'4. TEUs &amp; Activities- MB'!$V$9:$V$194))*$F162*IF(ISBLANK($G162),1,$G162)*IF(ISBLANK($H162),1,(1-$H162))*IF(ISBLANK($I162),1,(1-$I162))*IF(ISBLANK($J162),1,(1-$J162)),"REVIEW")</f>
        <v>0</v>
      </c>
      <c r="M162" s="16" cm="1">
        <f t="array" ref="M162">IFERROR(IF(ISBLANK($B162),_xlfn.XLOOKUP($A162&amp;$C162,'4. TEUs &amp; Activities- MB'!$A$9:$A$194&amp;'4. TEUs &amp; Activities- MB'!$E$9:$E$194,'4. TEUs &amp; Activities- MB'!$W$9:$W$194),_xlfn.XLOOKUP($B162&amp;$C162,'4. TEUs &amp; Activities- MB'!$B$9:$B$194&amp;'4. TEUs &amp; Activities- MB'!$E$9:$E$194,'4. TEUs &amp; Activities- MB'!$W$9:$W$194))*$F162*IF(ISBLANK($G162),1,$G162)*IF(ISBLANK($H162),1,(1-$H162))*IF(ISBLANK($I162),1,(1-$I162))*IF(ISBLANK($J162),1,(1-$J162)),"REVIEW")</f>
        <v>0</v>
      </c>
    </row>
    <row r="163" spans="1:13" x14ac:dyDescent="0.25">
      <c r="A163" s="12"/>
      <c r="B163" s="14"/>
      <c r="C163" s="19"/>
      <c r="D163" s="13"/>
      <c r="E163" s="8" t="str">
        <f>IFERROR(IF(D163="No CAS","",INDEX('DEQ Pollutant List'!$B$7:$B$611,MATCH('5. Pollutant Emissions - MB'!D163,'DEQ Pollutant List'!$A$7:$A$611,0))),"")</f>
        <v/>
      </c>
      <c r="F163" s="20"/>
      <c r="G163" s="37"/>
      <c r="H163" s="47"/>
      <c r="I163" s="47"/>
      <c r="J163" s="38"/>
      <c r="K163" s="18"/>
      <c r="L163" s="12" cm="1">
        <f t="array" ref="L163">IFERROR(IF(ISBLANK($B163),_xlfn.XLOOKUP($A163&amp;$C163,'4. TEUs &amp; Activities- MB'!$A$9:$A$194&amp;'4. TEUs &amp; Activities- MB'!$E$9:$E$194,'4. TEUs &amp; Activities- MB'!$V$9:$V$194),_xlfn.XLOOKUP($B163&amp;$C163,'4. TEUs &amp; Activities- MB'!$B$9:$B$194&amp;'4. TEUs &amp; Activities- MB'!$E$9:$E$194,'4. TEUs &amp; Activities- MB'!$V$9:$V$194))*$F163*IF(ISBLANK($G163),1,$G163)*IF(ISBLANK($H163),1,(1-$H163))*IF(ISBLANK($I163),1,(1-$I163))*IF(ISBLANK($J163),1,(1-$J163)),"REVIEW")</f>
        <v>0</v>
      </c>
      <c r="M163" s="16" cm="1">
        <f t="array" ref="M163">IFERROR(IF(ISBLANK($B163),_xlfn.XLOOKUP($A163&amp;$C163,'4. TEUs &amp; Activities- MB'!$A$9:$A$194&amp;'4. TEUs &amp; Activities- MB'!$E$9:$E$194,'4. TEUs &amp; Activities- MB'!$W$9:$W$194),_xlfn.XLOOKUP($B163&amp;$C163,'4. TEUs &amp; Activities- MB'!$B$9:$B$194&amp;'4. TEUs &amp; Activities- MB'!$E$9:$E$194,'4. TEUs &amp; Activities- MB'!$W$9:$W$194))*$F163*IF(ISBLANK($G163),1,$G163)*IF(ISBLANK($H163),1,(1-$H163))*IF(ISBLANK($I163),1,(1-$I163))*IF(ISBLANK($J163),1,(1-$J163)),"REVIEW")</f>
        <v>0</v>
      </c>
    </row>
    <row r="164" spans="1:13" x14ac:dyDescent="0.25">
      <c r="A164" s="12"/>
      <c r="B164" s="14"/>
      <c r="C164" s="19"/>
      <c r="D164" s="13"/>
      <c r="E164" s="8" t="str">
        <f>IFERROR(IF(D164="No CAS","",INDEX('DEQ Pollutant List'!$B$7:$B$611,MATCH('5. Pollutant Emissions - MB'!D164,'DEQ Pollutant List'!$A$7:$A$611,0))),"")</f>
        <v/>
      </c>
      <c r="F164" s="20"/>
      <c r="G164" s="37"/>
      <c r="H164" s="47"/>
      <c r="I164" s="47"/>
      <c r="J164" s="38"/>
      <c r="K164" s="18"/>
      <c r="L164" s="12" cm="1">
        <f t="array" ref="L164">IFERROR(IF(ISBLANK($B164),_xlfn.XLOOKUP($A164&amp;$C164,'4. TEUs &amp; Activities- MB'!$A$9:$A$194&amp;'4. TEUs &amp; Activities- MB'!$E$9:$E$194,'4. TEUs &amp; Activities- MB'!$V$9:$V$194),_xlfn.XLOOKUP($B164&amp;$C164,'4. TEUs &amp; Activities- MB'!$B$9:$B$194&amp;'4. TEUs &amp; Activities- MB'!$E$9:$E$194,'4. TEUs &amp; Activities- MB'!$V$9:$V$194))*$F164*IF(ISBLANK($G164),1,$G164)*IF(ISBLANK($H164),1,(1-$H164))*IF(ISBLANK($I164),1,(1-$I164))*IF(ISBLANK($J164),1,(1-$J164)),"REVIEW")</f>
        <v>0</v>
      </c>
      <c r="M164" s="16" cm="1">
        <f t="array" ref="M164">IFERROR(IF(ISBLANK($B164),_xlfn.XLOOKUP($A164&amp;$C164,'4. TEUs &amp; Activities- MB'!$A$9:$A$194&amp;'4. TEUs &amp; Activities- MB'!$E$9:$E$194,'4. TEUs &amp; Activities- MB'!$W$9:$W$194),_xlfn.XLOOKUP($B164&amp;$C164,'4. TEUs &amp; Activities- MB'!$B$9:$B$194&amp;'4. TEUs &amp; Activities- MB'!$E$9:$E$194,'4. TEUs &amp; Activities- MB'!$W$9:$W$194))*$F164*IF(ISBLANK($G164),1,$G164)*IF(ISBLANK($H164),1,(1-$H164))*IF(ISBLANK($I164),1,(1-$I164))*IF(ISBLANK($J164),1,(1-$J164)),"REVIEW")</f>
        <v>0</v>
      </c>
    </row>
    <row r="165" spans="1:13" x14ac:dyDescent="0.25">
      <c r="A165" s="12"/>
      <c r="B165" s="14"/>
      <c r="C165" s="19"/>
      <c r="D165" s="13"/>
      <c r="E165" s="8" t="str">
        <f>IFERROR(IF(D165="No CAS","",INDEX('DEQ Pollutant List'!$B$7:$B$611,MATCH('5. Pollutant Emissions - MB'!D165,'DEQ Pollutant List'!$A$7:$A$611,0))),"")</f>
        <v/>
      </c>
      <c r="F165" s="20"/>
      <c r="G165" s="37"/>
      <c r="H165" s="47"/>
      <c r="I165" s="47"/>
      <c r="J165" s="38"/>
      <c r="K165" s="18"/>
      <c r="L165" s="12" cm="1">
        <f t="array" ref="L165">IFERROR(IF(ISBLANK($B165),_xlfn.XLOOKUP($A165&amp;$C165,'4. TEUs &amp; Activities- MB'!$A$9:$A$194&amp;'4. TEUs &amp; Activities- MB'!$E$9:$E$194,'4. TEUs &amp; Activities- MB'!$V$9:$V$194),_xlfn.XLOOKUP($B165&amp;$C165,'4. TEUs &amp; Activities- MB'!$B$9:$B$194&amp;'4. TEUs &amp; Activities- MB'!$E$9:$E$194,'4. TEUs &amp; Activities- MB'!$V$9:$V$194))*$F165*IF(ISBLANK($G165),1,$G165)*IF(ISBLANK($H165),1,(1-$H165))*IF(ISBLANK($I165),1,(1-$I165))*IF(ISBLANK($J165),1,(1-$J165)),"REVIEW")</f>
        <v>0</v>
      </c>
      <c r="M165" s="16" cm="1">
        <f t="array" ref="M165">IFERROR(IF(ISBLANK($B165),_xlfn.XLOOKUP($A165&amp;$C165,'4. TEUs &amp; Activities- MB'!$A$9:$A$194&amp;'4. TEUs &amp; Activities- MB'!$E$9:$E$194,'4. TEUs &amp; Activities- MB'!$W$9:$W$194),_xlfn.XLOOKUP($B165&amp;$C165,'4. TEUs &amp; Activities- MB'!$B$9:$B$194&amp;'4. TEUs &amp; Activities- MB'!$E$9:$E$194,'4. TEUs &amp; Activities- MB'!$W$9:$W$194))*$F165*IF(ISBLANK($G165),1,$G165)*IF(ISBLANK($H165),1,(1-$H165))*IF(ISBLANK($I165),1,(1-$I165))*IF(ISBLANK($J165),1,(1-$J165)),"REVIEW")</f>
        <v>0</v>
      </c>
    </row>
    <row r="166" spans="1:13" x14ac:dyDescent="0.25">
      <c r="A166" s="12"/>
      <c r="B166" s="14"/>
      <c r="C166" s="19"/>
      <c r="D166" s="13"/>
      <c r="E166" s="8" t="str">
        <f>IFERROR(IF(D166="No CAS","",INDEX('DEQ Pollutant List'!$B$7:$B$611,MATCH('5. Pollutant Emissions - MB'!D166,'DEQ Pollutant List'!$A$7:$A$611,0))),"")</f>
        <v/>
      </c>
      <c r="F166" s="20"/>
      <c r="G166" s="37"/>
      <c r="H166" s="47"/>
      <c r="I166" s="47"/>
      <c r="J166" s="38"/>
      <c r="K166" s="18"/>
      <c r="L166" s="12" cm="1">
        <f t="array" ref="L166">IFERROR(IF(ISBLANK($B166),_xlfn.XLOOKUP($A166&amp;$C166,'4. TEUs &amp; Activities- MB'!$A$9:$A$194&amp;'4. TEUs &amp; Activities- MB'!$E$9:$E$194,'4. TEUs &amp; Activities- MB'!$V$9:$V$194),_xlfn.XLOOKUP($B166&amp;$C166,'4. TEUs &amp; Activities- MB'!$B$9:$B$194&amp;'4. TEUs &amp; Activities- MB'!$E$9:$E$194,'4. TEUs &amp; Activities- MB'!$V$9:$V$194))*$F166*IF(ISBLANK($G166),1,$G166)*IF(ISBLANK($H166),1,(1-$H166))*IF(ISBLANK($I166),1,(1-$I166))*IF(ISBLANK($J166),1,(1-$J166)),"REVIEW")</f>
        <v>0</v>
      </c>
      <c r="M166" s="16" cm="1">
        <f t="array" ref="M166">IFERROR(IF(ISBLANK($B166),_xlfn.XLOOKUP($A166&amp;$C166,'4. TEUs &amp; Activities- MB'!$A$9:$A$194&amp;'4. TEUs &amp; Activities- MB'!$E$9:$E$194,'4. TEUs &amp; Activities- MB'!$W$9:$W$194),_xlfn.XLOOKUP($B166&amp;$C166,'4. TEUs &amp; Activities- MB'!$B$9:$B$194&amp;'4. TEUs &amp; Activities- MB'!$E$9:$E$194,'4. TEUs &amp; Activities- MB'!$W$9:$W$194))*$F166*IF(ISBLANK($G166),1,$G166)*IF(ISBLANK($H166),1,(1-$H166))*IF(ISBLANK($I166),1,(1-$I166))*IF(ISBLANK($J166),1,(1-$J166)),"REVIEW")</f>
        <v>0</v>
      </c>
    </row>
    <row r="167" spans="1:13" x14ac:dyDescent="0.25">
      <c r="A167" s="12"/>
      <c r="B167" s="14"/>
      <c r="C167" s="19"/>
      <c r="D167" s="13"/>
      <c r="E167" s="8" t="str">
        <f>IFERROR(IF(D167="No CAS","",INDEX('DEQ Pollutant List'!$B$7:$B$611,MATCH('5. Pollutant Emissions - MB'!D167,'DEQ Pollutant List'!$A$7:$A$611,0))),"")</f>
        <v/>
      </c>
      <c r="F167" s="20"/>
      <c r="G167" s="37"/>
      <c r="H167" s="47"/>
      <c r="I167" s="47"/>
      <c r="J167" s="38"/>
      <c r="K167" s="18"/>
      <c r="L167" s="12" cm="1">
        <f t="array" ref="L167">IFERROR(IF(ISBLANK($B167),_xlfn.XLOOKUP($A167&amp;$C167,'4. TEUs &amp; Activities- MB'!$A$9:$A$194&amp;'4. TEUs &amp; Activities- MB'!$E$9:$E$194,'4. TEUs &amp; Activities- MB'!$V$9:$V$194),_xlfn.XLOOKUP($B167&amp;$C167,'4. TEUs &amp; Activities- MB'!$B$9:$B$194&amp;'4. TEUs &amp; Activities- MB'!$E$9:$E$194,'4. TEUs &amp; Activities- MB'!$V$9:$V$194))*$F167*IF(ISBLANK($G167),1,$G167)*IF(ISBLANK($H167),1,(1-$H167))*IF(ISBLANK($I167),1,(1-$I167))*IF(ISBLANK($J167),1,(1-$J167)),"REVIEW")</f>
        <v>0</v>
      </c>
      <c r="M167" s="16" cm="1">
        <f t="array" ref="M167">IFERROR(IF(ISBLANK($B167),_xlfn.XLOOKUP($A167&amp;$C167,'4. TEUs &amp; Activities- MB'!$A$9:$A$194&amp;'4. TEUs &amp; Activities- MB'!$E$9:$E$194,'4. TEUs &amp; Activities- MB'!$W$9:$W$194),_xlfn.XLOOKUP($B167&amp;$C167,'4. TEUs &amp; Activities- MB'!$B$9:$B$194&amp;'4. TEUs &amp; Activities- MB'!$E$9:$E$194,'4. TEUs &amp; Activities- MB'!$W$9:$W$194))*$F167*IF(ISBLANK($G167),1,$G167)*IF(ISBLANK($H167),1,(1-$H167))*IF(ISBLANK($I167),1,(1-$I167))*IF(ISBLANK($J167),1,(1-$J167)),"REVIEW")</f>
        <v>0</v>
      </c>
    </row>
    <row r="168" spans="1:13" x14ac:dyDescent="0.25">
      <c r="A168" s="12"/>
      <c r="B168" s="14"/>
      <c r="C168" s="19"/>
      <c r="D168" s="13"/>
      <c r="E168" s="8" t="str">
        <f>IFERROR(IF(D168="No CAS","",INDEX('DEQ Pollutant List'!$B$7:$B$611,MATCH('5. Pollutant Emissions - MB'!D168,'DEQ Pollutant List'!$A$7:$A$611,0))),"")</f>
        <v/>
      </c>
      <c r="F168" s="20"/>
      <c r="G168" s="37"/>
      <c r="H168" s="47"/>
      <c r="I168" s="47"/>
      <c r="J168" s="38"/>
      <c r="K168" s="18"/>
      <c r="L168" s="12" cm="1">
        <f t="array" ref="L168">IFERROR(IF(ISBLANK($B168),_xlfn.XLOOKUP($A168&amp;$C168,'4. TEUs &amp; Activities- MB'!$A$9:$A$194&amp;'4. TEUs &amp; Activities- MB'!$E$9:$E$194,'4. TEUs &amp; Activities- MB'!$V$9:$V$194),_xlfn.XLOOKUP($B168&amp;$C168,'4. TEUs &amp; Activities- MB'!$B$9:$B$194&amp;'4. TEUs &amp; Activities- MB'!$E$9:$E$194,'4. TEUs &amp; Activities- MB'!$V$9:$V$194))*$F168*IF(ISBLANK($G168),1,$G168)*IF(ISBLANK($H168),1,(1-$H168))*IF(ISBLANK($I168),1,(1-$I168))*IF(ISBLANK($J168),1,(1-$J168)),"REVIEW")</f>
        <v>0</v>
      </c>
      <c r="M168" s="16" cm="1">
        <f t="array" ref="M168">IFERROR(IF(ISBLANK($B168),_xlfn.XLOOKUP($A168&amp;$C168,'4. TEUs &amp; Activities- MB'!$A$9:$A$194&amp;'4. TEUs &amp; Activities- MB'!$E$9:$E$194,'4. TEUs &amp; Activities- MB'!$W$9:$W$194),_xlfn.XLOOKUP($B168&amp;$C168,'4. TEUs &amp; Activities- MB'!$B$9:$B$194&amp;'4. TEUs &amp; Activities- MB'!$E$9:$E$194,'4. TEUs &amp; Activities- MB'!$W$9:$W$194))*$F168*IF(ISBLANK($G168),1,$G168)*IF(ISBLANK($H168),1,(1-$H168))*IF(ISBLANK($I168),1,(1-$I168))*IF(ISBLANK($J168),1,(1-$J168)),"REVIEW")</f>
        <v>0</v>
      </c>
    </row>
    <row r="169" spans="1:13" x14ac:dyDescent="0.25">
      <c r="A169" s="12"/>
      <c r="B169" s="14"/>
      <c r="C169" s="19"/>
      <c r="D169" s="13"/>
      <c r="E169" s="8" t="str">
        <f>IFERROR(IF(D169="No CAS","",INDEX('DEQ Pollutant List'!$B$7:$B$611,MATCH('5. Pollutant Emissions - MB'!D169,'DEQ Pollutant List'!$A$7:$A$611,0))),"")</f>
        <v/>
      </c>
      <c r="F169" s="20"/>
      <c r="G169" s="37"/>
      <c r="H169" s="47"/>
      <c r="I169" s="47"/>
      <c r="J169" s="38"/>
      <c r="K169" s="18"/>
      <c r="L169" s="12" cm="1">
        <f t="array" ref="L169">IFERROR(IF(ISBLANK($B169),_xlfn.XLOOKUP($A169&amp;$C169,'4. TEUs &amp; Activities- MB'!$A$9:$A$194&amp;'4. TEUs &amp; Activities- MB'!$E$9:$E$194,'4. TEUs &amp; Activities- MB'!$V$9:$V$194),_xlfn.XLOOKUP($B169&amp;$C169,'4. TEUs &amp; Activities- MB'!$B$9:$B$194&amp;'4. TEUs &amp; Activities- MB'!$E$9:$E$194,'4. TEUs &amp; Activities- MB'!$V$9:$V$194))*$F169*IF(ISBLANK($G169),1,$G169)*IF(ISBLANK($H169),1,(1-$H169))*IF(ISBLANK($I169),1,(1-$I169))*IF(ISBLANK($J169),1,(1-$J169)),"REVIEW")</f>
        <v>0</v>
      </c>
      <c r="M169" s="16" cm="1">
        <f t="array" ref="M169">IFERROR(IF(ISBLANK($B169),_xlfn.XLOOKUP($A169&amp;$C169,'4. TEUs &amp; Activities- MB'!$A$9:$A$194&amp;'4. TEUs &amp; Activities- MB'!$E$9:$E$194,'4. TEUs &amp; Activities- MB'!$W$9:$W$194),_xlfn.XLOOKUP($B169&amp;$C169,'4. TEUs &amp; Activities- MB'!$B$9:$B$194&amp;'4. TEUs &amp; Activities- MB'!$E$9:$E$194,'4. TEUs &amp; Activities- MB'!$W$9:$W$194))*$F169*IF(ISBLANK($G169),1,$G169)*IF(ISBLANK($H169),1,(1-$H169))*IF(ISBLANK($I169),1,(1-$I169))*IF(ISBLANK($J169),1,(1-$J169)),"REVIEW")</f>
        <v>0</v>
      </c>
    </row>
    <row r="170" spans="1:13" x14ac:dyDescent="0.25">
      <c r="A170" s="12"/>
      <c r="B170" s="14"/>
      <c r="C170" s="19"/>
      <c r="D170" s="13"/>
      <c r="E170" s="8" t="str">
        <f>IFERROR(IF(D170="No CAS","",INDEX('DEQ Pollutant List'!$B$7:$B$611,MATCH('5. Pollutant Emissions - MB'!D170,'DEQ Pollutant List'!$A$7:$A$611,0))),"")</f>
        <v/>
      </c>
      <c r="F170" s="20"/>
      <c r="G170" s="37"/>
      <c r="H170" s="47"/>
      <c r="I170" s="47"/>
      <c r="J170" s="38"/>
      <c r="K170" s="18"/>
      <c r="L170" s="12" cm="1">
        <f t="array" ref="L170">IFERROR(IF(ISBLANK($B170),_xlfn.XLOOKUP($A170&amp;$C170,'4. TEUs &amp; Activities- MB'!$A$9:$A$194&amp;'4. TEUs &amp; Activities- MB'!$E$9:$E$194,'4. TEUs &amp; Activities- MB'!$V$9:$V$194),_xlfn.XLOOKUP($B170&amp;$C170,'4. TEUs &amp; Activities- MB'!$B$9:$B$194&amp;'4. TEUs &amp; Activities- MB'!$E$9:$E$194,'4. TEUs &amp; Activities- MB'!$V$9:$V$194))*$F170*IF(ISBLANK($G170),1,$G170)*IF(ISBLANK($H170),1,(1-$H170))*IF(ISBLANK($I170),1,(1-$I170))*IF(ISBLANK($J170),1,(1-$J170)),"REVIEW")</f>
        <v>0</v>
      </c>
      <c r="M170" s="16" cm="1">
        <f t="array" ref="M170">IFERROR(IF(ISBLANK($B170),_xlfn.XLOOKUP($A170&amp;$C170,'4. TEUs &amp; Activities- MB'!$A$9:$A$194&amp;'4. TEUs &amp; Activities- MB'!$E$9:$E$194,'4. TEUs &amp; Activities- MB'!$W$9:$W$194),_xlfn.XLOOKUP($B170&amp;$C170,'4. TEUs &amp; Activities- MB'!$B$9:$B$194&amp;'4. TEUs &amp; Activities- MB'!$E$9:$E$194,'4. TEUs &amp; Activities- MB'!$W$9:$W$194))*$F170*IF(ISBLANK($G170),1,$G170)*IF(ISBLANK($H170),1,(1-$H170))*IF(ISBLANK($I170),1,(1-$I170))*IF(ISBLANK($J170),1,(1-$J170)),"REVIEW")</f>
        <v>0</v>
      </c>
    </row>
    <row r="171" spans="1:13" x14ac:dyDescent="0.25">
      <c r="A171" s="12"/>
      <c r="B171" s="14"/>
      <c r="C171" s="19"/>
      <c r="D171" s="13"/>
      <c r="E171" s="8" t="str">
        <f>IFERROR(IF(D171="No CAS","",INDEX('DEQ Pollutant List'!$B$7:$B$611,MATCH('5. Pollutant Emissions - MB'!D171,'DEQ Pollutant List'!$A$7:$A$611,0))),"")</f>
        <v/>
      </c>
      <c r="F171" s="20"/>
      <c r="G171" s="37"/>
      <c r="H171" s="47"/>
      <c r="I171" s="47"/>
      <c r="J171" s="38"/>
      <c r="K171" s="18"/>
      <c r="L171" s="12" cm="1">
        <f t="array" ref="L171">IFERROR(IF(ISBLANK($B171),_xlfn.XLOOKUP($A171&amp;$C171,'4. TEUs &amp; Activities- MB'!$A$9:$A$194&amp;'4. TEUs &amp; Activities- MB'!$E$9:$E$194,'4. TEUs &amp; Activities- MB'!$V$9:$V$194),_xlfn.XLOOKUP($B171&amp;$C171,'4. TEUs &amp; Activities- MB'!$B$9:$B$194&amp;'4. TEUs &amp; Activities- MB'!$E$9:$E$194,'4. TEUs &amp; Activities- MB'!$V$9:$V$194))*$F171*IF(ISBLANK($G171),1,$G171)*IF(ISBLANK($H171),1,(1-$H171))*IF(ISBLANK($I171),1,(1-$I171))*IF(ISBLANK($J171),1,(1-$J171)),"REVIEW")</f>
        <v>0</v>
      </c>
      <c r="M171" s="16" cm="1">
        <f t="array" ref="M171">IFERROR(IF(ISBLANK($B171),_xlfn.XLOOKUP($A171&amp;$C171,'4. TEUs &amp; Activities- MB'!$A$9:$A$194&amp;'4. TEUs &amp; Activities- MB'!$E$9:$E$194,'4. TEUs &amp; Activities- MB'!$W$9:$W$194),_xlfn.XLOOKUP($B171&amp;$C171,'4. TEUs &amp; Activities- MB'!$B$9:$B$194&amp;'4. TEUs &amp; Activities- MB'!$E$9:$E$194,'4. TEUs &amp; Activities- MB'!$W$9:$W$194))*$F171*IF(ISBLANK($G171),1,$G171)*IF(ISBLANK($H171),1,(1-$H171))*IF(ISBLANK($I171),1,(1-$I171))*IF(ISBLANK($J171),1,(1-$J171)),"REVIEW")</f>
        <v>0</v>
      </c>
    </row>
    <row r="172" spans="1:13" x14ac:dyDescent="0.25">
      <c r="A172" s="12"/>
      <c r="B172" s="14"/>
      <c r="C172" s="19"/>
      <c r="D172" s="13"/>
      <c r="E172" s="8" t="str">
        <f>IFERROR(IF(D172="No CAS","",INDEX('DEQ Pollutant List'!$B$7:$B$611,MATCH('5. Pollutant Emissions - MB'!D172,'DEQ Pollutant List'!$A$7:$A$611,0))),"")</f>
        <v/>
      </c>
      <c r="F172" s="20"/>
      <c r="G172" s="37"/>
      <c r="H172" s="47"/>
      <c r="I172" s="47"/>
      <c r="J172" s="38"/>
      <c r="K172" s="18"/>
      <c r="L172" s="12" cm="1">
        <f t="array" ref="L172">IFERROR(IF(ISBLANK($B172),_xlfn.XLOOKUP($A172&amp;$C172,'4. TEUs &amp; Activities- MB'!$A$9:$A$194&amp;'4. TEUs &amp; Activities- MB'!$E$9:$E$194,'4. TEUs &amp; Activities- MB'!$V$9:$V$194),_xlfn.XLOOKUP($B172&amp;$C172,'4. TEUs &amp; Activities- MB'!$B$9:$B$194&amp;'4. TEUs &amp; Activities- MB'!$E$9:$E$194,'4. TEUs &amp; Activities- MB'!$V$9:$V$194))*$F172*IF(ISBLANK($G172),1,$G172)*IF(ISBLANK($H172),1,(1-$H172))*IF(ISBLANK($I172),1,(1-$I172))*IF(ISBLANK($J172),1,(1-$J172)),"REVIEW")</f>
        <v>0</v>
      </c>
      <c r="M172" s="16" cm="1">
        <f t="array" ref="M172">IFERROR(IF(ISBLANK($B172),_xlfn.XLOOKUP($A172&amp;$C172,'4. TEUs &amp; Activities- MB'!$A$9:$A$194&amp;'4. TEUs &amp; Activities- MB'!$E$9:$E$194,'4. TEUs &amp; Activities- MB'!$W$9:$W$194),_xlfn.XLOOKUP($B172&amp;$C172,'4. TEUs &amp; Activities- MB'!$B$9:$B$194&amp;'4. TEUs &amp; Activities- MB'!$E$9:$E$194,'4. TEUs &amp; Activities- MB'!$W$9:$W$194))*$F172*IF(ISBLANK($G172),1,$G172)*IF(ISBLANK($H172),1,(1-$H172))*IF(ISBLANK($I172),1,(1-$I172))*IF(ISBLANK($J172),1,(1-$J172)),"REVIEW")</f>
        <v>0</v>
      </c>
    </row>
    <row r="173" spans="1:13" x14ac:dyDescent="0.25">
      <c r="A173" s="12"/>
      <c r="B173" s="14"/>
      <c r="C173" s="19"/>
      <c r="D173" s="13"/>
      <c r="E173" s="8" t="str">
        <f>IFERROR(IF(D173="No CAS","",INDEX('DEQ Pollutant List'!$B$7:$B$611,MATCH('5. Pollutant Emissions - MB'!D173,'DEQ Pollutant List'!$A$7:$A$611,0))),"")</f>
        <v/>
      </c>
      <c r="F173" s="20"/>
      <c r="G173" s="37"/>
      <c r="H173" s="47"/>
      <c r="I173" s="47"/>
      <c r="J173" s="38"/>
      <c r="K173" s="18"/>
      <c r="L173" s="12" cm="1">
        <f t="array" ref="L173">IFERROR(IF(ISBLANK($B173),_xlfn.XLOOKUP($A173&amp;$C173,'4. TEUs &amp; Activities- MB'!$A$9:$A$194&amp;'4. TEUs &amp; Activities- MB'!$E$9:$E$194,'4. TEUs &amp; Activities- MB'!$V$9:$V$194),_xlfn.XLOOKUP($B173&amp;$C173,'4. TEUs &amp; Activities- MB'!$B$9:$B$194&amp;'4. TEUs &amp; Activities- MB'!$E$9:$E$194,'4. TEUs &amp; Activities- MB'!$V$9:$V$194))*$F173*IF(ISBLANK($G173),1,$G173)*IF(ISBLANK($H173),1,(1-$H173))*IF(ISBLANK($I173),1,(1-$I173))*IF(ISBLANK($J173),1,(1-$J173)),"REVIEW")</f>
        <v>0</v>
      </c>
      <c r="M173" s="16" cm="1">
        <f t="array" ref="M173">IFERROR(IF(ISBLANK($B173),_xlfn.XLOOKUP($A173&amp;$C173,'4. TEUs &amp; Activities- MB'!$A$9:$A$194&amp;'4. TEUs &amp; Activities- MB'!$E$9:$E$194,'4. TEUs &amp; Activities- MB'!$W$9:$W$194),_xlfn.XLOOKUP($B173&amp;$C173,'4. TEUs &amp; Activities- MB'!$B$9:$B$194&amp;'4. TEUs &amp; Activities- MB'!$E$9:$E$194,'4. TEUs &amp; Activities- MB'!$W$9:$W$194))*$F173*IF(ISBLANK($G173),1,$G173)*IF(ISBLANK($H173),1,(1-$H173))*IF(ISBLANK($I173),1,(1-$I173))*IF(ISBLANK($J173),1,(1-$J173)),"REVIEW")</f>
        <v>0</v>
      </c>
    </row>
    <row r="174" spans="1:13" x14ac:dyDescent="0.25">
      <c r="A174" s="12"/>
      <c r="B174" s="14"/>
      <c r="C174" s="19"/>
      <c r="D174" s="13"/>
      <c r="E174" s="8" t="str">
        <f>IFERROR(IF(D174="No CAS","",INDEX('DEQ Pollutant List'!$B$7:$B$611,MATCH('5. Pollutant Emissions - MB'!D174,'DEQ Pollutant List'!$A$7:$A$611,0))),"")</f>
        <v/>
      </c>
      <c r="F174" s="20"/>
      <c r="G174" s="37"/>
      <c r="H174" s="47"/>
      <c r="I174" s="47"/>
      <c r="J174" s="38"/>
      <c r="K174" s="18"/>
      <c r="L174" s="12" cm="1">
        <f t="array" ref="L174">IFERROR(IF(ISBLANK($B174),_xlfn.XLOOKUP($A174&amp;$C174,'4. TEUs &amp; Activities- MB'!$A$9:$A$194&amp;'4. TEUs &amp; Activities- MB'!$E$9:$E$194,'4. TEUs &amp; Activities- MB'!$V$9:$V$194),_xlfn.XLOOKUP($B174&amp;$C174,'4. TEUs &amp; Activities- MB'!$B$9:$B$194&amp;'4. TEUs &amp; Activities- MB'!$E$9:$E$194,'4. TEUs &amp; Activities- MB'!$V$9:$V$194))*$F174*IF(ISBLANK($G174),1,$G174)*IF(ISBLANK($H174),1,(1-$H174))*IF(ISBLANK($I174),1,(1-$I174))*IF(ISBLANK($J174),1,(1-$J174)),"REVIEW")</f>
        <v>0</v>
      </c>
      <c r="M174" s="16" cm="1">
        <f t="array" ref="M174">IFERROR(IF(ISBLANK($B174),_xlfn.XLOOKUP($A174&amp;$C174,'4. TEUs &amp; Activities- MB'!$A$9:$A$194&amp;'4. TEUs &amp; Activities- MB'!$E$9:$E$194,'4. TEUs &amp; Activities- MB'!$W$9:$W$194),_xlfn.XLOOKUP($B174&amp;$C174,'4. TEUs &amp; Activities- MB'!$B$9:$B$194&amp;'4. TEUs &amp; Activities- MB'!$E$9:$E$194,'4. TEUs &amp; Activities- MB'!$W$9:$W$194))*$F174*IF(ISBLANK($G174),1,$G174)*IF(ISBLANK($H174),1,(1-$H174))*IF(ISBLANK($I174),1,(1-$I174))*IF(ISBLANK($J174),1,(1-$J174)),"REVIEW")</f>
        <v>0</v>
      </c>
    </row>
    <row r="175" spans="1:13" x14ac:dyDescent="0.25">
      <c r="A175" s="12"/>
      <c r="B175" s="14"/>
      <c r="C175" s="19"/>
      <c r="D175" s="13"/>
      <c r="E175" s="8" t="str">
        <f>IFERROR(IF(D175="No CAS","",INDEX('DEQ Pollutant List'!$B$7:$B$611,MATCH('5. Pollutant Emissions - MB'!D175,'DEQ Pollutant List'!$A$7:$A$611,0))),"")</f>
        <v/>
      </c>
      <c r="F175" s="20"/>
      <c r="G175" s="37"/>
      <c r="H175" s="47"/>
      <c r="I175" s="47"/>
      <c r="J175" s="38"/>
      <c r="K175" s="18"/>
      <c r="L175" s="12" cm="1">
        <f t="array" ref="L175">IFERROR(IF(ISBLANK($B175),_xlfn.XLOOKUP($A175&amp;$C175,'4. TEUs &amp; Activities- MB'!$A$9:$A$194&amp;'4. TEUs &amp; Activities- MB'!$E$9:$E$194,'4. TEUs &amp; Activities- MB'!$V$9:$V$194),_xlfn.XLOOKUP($B175&amp;$C175,'4. TEUs &amp; Activities- MB'!$B$9:$B$194&amp;'4. TEUs &amp; Activities- MB'!$E$9:$E$194,'4. TEUs &amp; Activities- MB'!$V$9:$V$194))*$F175*IF(ISBLANK($G175),1,$G175)*IF(ISBLANK($H175),1,(1-$H175))*IF(ISBLANK($I175),1,(1-$I175))*IF(ISBLANK($J175),1,(1-$J175)),"REVIEW")</f>
        <v>0</v>
      </c>
      <c r="M175" s="16" cm="1">
        <f t="array" ref="M175">IFERROR(IF(ISBLANK($B175),_xlfn.XLOOKUP($A175&amp;$C175,'4. TEUs &amp; Activities- MB'!$A$9:$A$194&amp;'4. TEUs &amp; Activities- MB'!$E$9:$E$194,'4. TEUs &amp; Activities- MB'!$W$9:$W$194),_xlfn.XLOOKUP($B175&amp;$C175,'4. TEUs &amp; Activities- MB'!$B$9:$B$194&amp;'4. TEUs &amp; Activities- MB'!$E$9:$E$194,'4. TEUs &amp; Activities- MB'!$W$9:$W$194))*$F175*IF(ISBLANK($G175),1,$G175)*IF(ISBLANK($H175),1,(1-$H175))*IF(ISBLANK($I175),1,(1-$I175))*IF(ISBLANK($J175),1,(1-$J175)),"REVIEW")</f>
        <v>0</v>
      </c>
    </row>
    <row r="176" spans="1:13" x14ac:dyDescent="0.25">
      <c r="A176" s="12"/>
      <c r="B176" s="14"/>
      <c r="C176" s="19"/>
      <c r="D176" s="13"/>
      <c r="E176" s="8" t="str">
        <f>IFERROR(IF(D176="No CAS","",INDEX('DEQ Pollutant List'!$B$7:$B$611,MATCH('5. Pollutant Emissions - MB'!D176,'DEQ Pollutant List'!$A$7:$A$611,0))),"")</f>
        <v/>
      </c>
      <c r="F176" s="20"/>
      <c r="G176" s="37"/>
      <c r="H176" s="47"/>
      <c r="I176" s="47"/>
      <c r="J176" s="38"/>
      <c r="K176" s="18"/>
      <c r="L176" s="12" cm="1">
        <f t="array" ref="L176">IFERROR(IF(ISBLANK($B176),_xlfn.XLOOKUP($A176&amp;$C176,'4. TEUs &amp; Activities- MB'!$A$9:$A$194&amp;'4. TEUs &amp; Activities- MB'!$E$9:$E$194,'4. TEUs &amp; Activities- MB'!$V$9:$V$194),_xlfn.XLOOKUP($B176&amp;$C176,'4. TEUs &amp; Activities- MB'!$B$9:$B$194&amp;'4. TEUs &amp; Activities- MB'!$E$9:$E$194,'4. TEUs &amp; Activities- MB'!$V$9:$V$194))*$F176*IF(ISBLANK($G176),1,$G176)*IF(ISBLANK($H176),1,(1-$H176))*IF(ISBLANK($I176),1,(1-$I176))*IF(ISBLANK($J176),1,(1-$J176)),"REVIEW")</f>
        <v>0</v>
      </c>
      <c r="M176" s="16" cm="1">
        <f t="array" ref="M176">IFERROR(IF(ISBLANK($B176),_xlfn.XLOOKUP($A176&amp;$C176,'4. TEUs &amp; Activities- MB'!$A$9:$A$194&amp;'4. TEUs &amp; Activities- MB'!$E$9:$E$194,'4. TEUs &amp; Activities- MB'!$W$9:$W$194),_xlfn.XLOOKUP($B176&amp;$C176,'4. TEUs &amp; Activities- MB'!$B$9:$B$194&amp;'4. TEUs &amp; Activities- MB'!$E$9:$E$194,'4. TEUs &amp; Activities- MB'!$W$9:$W$194))*$F176*IF(ISBLANK($G176),1,$G176)*IF(ISBLANK($H176),1,(1-$H176))*IF(ISBLANK($I176),1,(1-$I176))*IF(ISBLANK($J176),1,(1-$J176)),"REVIEW")</f>
        <v>0</v>
      </c>
    </row>
    <row r="177" spans="1:13" x14ac:dyDescent="0.25">
      <c r="A177" s="12"/>
      <c r="B177" s="14"/>
      <c r="C177" s="19"/>
      <c r="D177" s="13"/>
      <c r="E177" s="8" t="str">
        <f>IFERROR(IF(D177="No CAS","",INDEX('DEQ Pollutant List'!$B$7:$B$611,MATCH('5. Pollutant Emissions - MB'!D177,'DEQ Pollutant List'!$A$7:$A$611,0))),"")</f>
        <v/>
      </c>
      <c r="F177" s="20"/>
      <c r="G177" s="37"/>
      <c r="H177" s="47"/>
      <c r="I177" s="47"/>
      <c r="J177" s="38"/>
      <c r="K177" s="18"/>
      <c r="L177" s="12" cm="1">
        <f t="array" ref="L177">IFERROR(IF(ISBLANK($B177),_xlfn.XLOOKUP($A177&amp;$C177,'4. TEUs &amp; Activities- MB'!$A$9:$A$194&amp;'4. TEUs &amp; Activities- MB'!$E$9:$E$194,'4. TEUs &amp; Activities- MB'!$V$9:$V$194),_xlfn.XLOOKUP($B177&amp;$C177,'4. TEUs &amp; Activities- MB'!$B$9:$B$194&amp;'4. TEUs &amp; Activities- MB'!$E$9:$E$194,'4. TEUs &amp; Activities- MB'!$V$9:$V$194))*$F177*IF(ISBLANK($G177),1,$G177)*IF(ISBLANK($H177),1,(1-$H177))*IF(ISBLANK($I177),1,(1-$I177))*IF(ISBLANK($J177),1,(1-$J177)),"REVIEW")</f>
        <v>0</v>
      </c>
      <c r="M177" s="16" cm="1">
        <f t="array" ref="M177">IFERROR(IF(ISBLANK($B177),_xlfn.XLOOKUP($A177&amp;$C177,'4. TEUs &amp; Activities- MB'!$A$9:$A$194&amp;'4. TEUs &amp; Activities- MB'!$E$9:$E$194,'4. TEUs &amp; Activities- MB'!$W$9:$W$194),_xlfn.XLOOKUP($B177&amp;$C177,'4. TEUs &amp; Activities- MB'!$B$9:$B$194&amp;'4. TEUs &amp; Activities- MB'!$E$9:$E$194,'4. TEUs &amp; Activities- MB'!$W$9:$W$194))*$F177*IF(ISBLANK($G177),1,$G177)*IF(ISBLANK($H177),1,(1-$H177))*IF(ISBLANK($I177),1,(1-$I177))*IF(ISBLANK($J177),1,(1-$J177)),"REVIEW")</f>
        <v>0</v>
      </c>
    </row>
    <row r="178" spans="1:13" x14ac:dyDescent="0.25">
      <c r="A178" s="12"/>
      <c r="B178" s="14"/>
      <c r="C178" s="19"/>
      <c r="D178" s="13"/>
      <c r="E178" s="8" t="str">
        <f>IFERROR(IF(D178="No CAS","",INDEX('DEQ Pollutant List'!$B$7:$B$611,MATCH('5. Pollutant Emissions - MB'!D178,'DEQ Pollutant List'!$A$7:$A$611,0))),"")</f>
        <v/>
      </c>
      <c r="F178" s="20"/>
      <c r="G178" s="37"/>
      <c r="H178" s="47"/>
      <c r="I178" s="47"/>
      <c r="J178" s="38"/>
      <c r="K178" s="18"/>
      <c r="L178" s="12" cm="1">
        <f t="array" ref="L178">IFERROR(IF(ISBLANK($B178),_xlfn.XLOOKUP($A178&amp;$C178,'4. TEUs &amp; Activities- MB'!$A$9:$A$194&amp;'4. TEUs &amp; Activities- MB'!$E$9:$E$194,'4. TEUs &amp; Activities- MB'!$V$9:$V$194),_xlfn.XLOOKUP($B178&amp;$C178,'4. TEUs &amp; Activities- MB'!$B$9:$B$194&amp;'4. TEUs &amp; Activities- MB'!$E$9:$E$194,'4. TEUs &amp; Activities- MB'!$V$9:$V$194))*$F178*IF(ISBLANK($G178),1,$G178)*IF(ISBLANK($H178),1,(1-$H178))*IF(ISBLANK($I178),1,(1-$I178))*IF(ISBLANK($J178),1,(1-$J178)),"REVIEW")</f>
        <v>0</v>
      </c>
      <c r="M178" s="16" cm="1">
        <f t="array" ref="M178">IFERROR(IF(ISBLANK($B178),_xlfn.XLOOKUP($A178&amp;$C178,'4. TEUs &amp; Activities- MB'!$A$9:$A$194&amp;'4. TEUs &amp; Activities- MB'!$E$9:$E$194,'4. TEUs &amp; Activities- MB'!$W$9:$W$194),_xlfn.XLOOKUP($B178&amp;$C178,'4. TEUs &amp; Activities- MB'!$B$9:$B$194&amp;'4. TEUs &amp; Activities- MB'!$E$9:$E$194,'4. TEUs &amp; Activities- MB'!$W$9:$W$194))*$F178*IF(ISBLANK($G178),1,$G178)*IF(ISBLANK($H178),1,(1-$H178))*IF(ISBLANK($I178),1,(1-$I178))*IF(ISBLANK($J178),1,(1-$J178)),"REVIEW")</f>
        <v>0</v>
      </c>
    </row>
    <row r="179" spans="1:13" x14ac:dyDescent="0.25">
      <c r="A179" s="12"/>
      <c r="B179" s="14"/>
      <c r="C179" s="19"/>
      <c r="D179" s="13"/>
      <c r="E179" s="8" t="str">
        <f>IFERROR(IF(D179="No CAS","",INDEX('DEQ Pollutant List'!$B$7:$B$611,MATCH('5. Pollutant Emissions - MB'!D179,'DEQ Pollutant List'!$A$7:$A$611,0))),"")</f>
        <v/>
      </c>
      <c r="F179" s="20"/>
      <c r="G179" s="37"/>
      <c r="H179" s="47"/>
      <c r="I179" s="47"/>
      <c r="J179" s="38"/>
      <c r="K179" s="18"/>
      <c r="L179" s="12" cm="1">
        <f t="array" ref="L179">IFERROR(IF(ISBLANK($B179),_xlfn.XLOOKUP($A179&amp;$C179,'4. TEUs &amp; Activities- MB'!$A$9:$A$194&amp;'4. TEUs &amp; Activities- MB'!$E$9:$E$194,'4. TEUs &amp; Activities- MB'!$V$9:$V$194),_xlfn.XLOOKUP($B179&amp;$C179,'4. TEUs &amp; Activities- MB'!$B$9:$B$194&amp;'4. TEUs &amp; Activities- MB'!$E$9:$E$194,'4. TEUs &amp; Activities- MB'!$V$9:$V$194))*$F179*IF(ISBLANK($G179),1,$G179)*IF(ISBLANK($H179),1,(1-$H179))*IF(ISBLANK($I179),1,(1-$I179))*IF(ISBLANK($J179),1,(1-$J179)),"REVIEW")</f>
        <v>0</v>
      </c>
      <c r="M179" s="16" cm="1">
        <f t="array" ref="M179">IFERROR(IF(ISBLANK($B179),_xlfn.XLOOKUP($A179&amp;$C179,'4. TEUs &amp; Activities- MB'!$A$9:$A$194&amp;'4. TEUs &amp; Activities- MB'!$E$9:$E$194,'4. TEUs &amp; Activities- MB'!$W$9:$W$194),_xlfn.XLOOKUP($B179&amp;$C179,'4. TEUs &amp; Activities- MB'!$B$9:$B$194&amp;'4. TEUs &amp; Activities- MB'!$E$9:$E$194,'4. TEUs &amp; Activities- MB'!$W$9:$W$194))*$F179*IF(ISBLANK($G179),1,$G179)*IF(ISBLANK($H179),1,(1-$H179))*IF(ISBLANK($I179),1,(1-$I179))*IF(ISBLANK($J179),1,(1-$J179)),"REVIEW")</f>
        <v>0</v>
      </c>
    </row>
    <row r="180" spans="1:13" x14ac:dyDescent="0.25">
      <c r="A180" s="12"/>
      <c r="B180" s="14"/>
      <c r="C180" s="19"/>
      <c r="D180" s="13"/>
      <c r="E180" s="8" t="str">
        <f>IFERROR(IF(D180="No CAS","",INDEX('DEQ Pollutant List'!$B$7:$B$611,MATCH('5. Pollutant Emissions - MB'!D180,'DEQ Pollutant List'!$A$7:$A$611,0))),"")</f>
        <v/>
      </c>
      <c r="F180" s="20"/>
      <c r="G180" s="37"/>
      <c r="H180" s="47"/>
      <c r="I180" s="47"/>
      <c r="J180" s="38"/>
      <c r="K180" s="18"/>
      <c r="L180" s="12" cm="1">
        <f t="array" ref="L180">IFERROR(IF(ISBLANK($B180),_xlfn.XLOOKUP($A180&amp;$C180,'4. TEUs &amp; Activities- MB'!$A$9:$A$194&amp;'4. TEUs &amp; Activities- MB'!$E$9:$E$194,'4. TEUs &amp; Activities- MB'!$V$9:$V$194),_xlfn.XLOOKUP($B180&amp;$C180,'4. TEUs &amp; Activities- MB'!$B$9:$B$194&amp;'4. TEUs &amp; Activities- MB'!$E$9:$E$194,'4. TEUs &amp; Activities- MB'!$V$9:$V$194))*$F180*IF(ISBLANK($G180),1,$G180)*IF(ISBLANK($H180),1,(1-$H180))*IF(ISBLANK($I180),1,(1-$I180))*IF(ISBLANK($J180),1,(1-$J180)),"REVIEW")</f>
        <v>0</v>
      </c>
      <c r="M180" s="16" cm="1">
        <f t="array" ref="M180">IFERROR(IF(ISBLANK($B180),_xlfn.XLOOKUP($A180&amp;$C180,'4. TEUs &amp; Activities- MB'!$A$9:$A$194&amp;'4. TEUs &amp; Activities- MB'!$E$9:$E$194,'4. TEUs &amp; Activities- MB'!$W$9:$W$194),_xlfn.XLOOKUP($B180&amp;$C180,'4. TEUs &amp; Activities- MB'!$B$9:$B$194&amp;'4. TEUs &amp; Activities- MB'!$E$9:$E$194,'4. TEUs &amp; Activities- MB'!$W$9:$W$194))*$F180*IF(ISBLANK($G180),1,$G180)*IF(ISBLANK($H180),1,(1-$H180))*IF(ISBLANK($I180),1,(1-$I180))*IF(ISBLANK($J180),1,(1-$J180)),"REVIEW")</f>
        <v>0</v>
      </c>
    </row>
    <row r="181" spans="1:13" x14ac:dyDescent="0.25">
      <c r="A181" s="12"/>
      <c r="B181" s="14"/>
      <c r="C181" s="19"/>
      <c r="D181" s="13"/>
      <c r="E181" s="8" t="str">
        <f>IFERROR(IF(D181="No CAS","",INDEX('DEQ Pollutant List'!$B$7:$B$611,MATCH('5. Pollutant Emissions - MB'!D181,'DEQ Pollutant List'!$A$7:$A$611,0))),"")</f>
        <v/>
      </c>
      <c r="F181" s="20"/>
      <c r="G181" s="37"/>
      <c r="H181" s="47"/>
      <c r="I181" s="47"/>
      <c r="J181" s="38"/>
      <c r="K181" s="18"/>
      <c r="L181" s="12" cm="1">
        <f t="array" ref="L181">IFERROR(IF(ISBLANK($B181),_xlfn.XLOOKUP($A181&amp;$C181,'4. TEUs &amp; Activities- MB'!$A$9:$A$194&amp;'4. TEUs &amp; Activities- MB'!$E$9:$E$194,'4. TEUs &amp; Activities- MB'!$V$9:$V$194),_xlfn.XLOOKUP($B181&amp;$C181,'4. TEUs &amp; Activities- MB'!$B$9:$B$194&amp;'4. TEUs &amp; Activities- MB'!$E$9:$E$194,'4. TEUs &amp; Activities- MB'!$V$9:$V$194))*$F181*IF(ISBLANK($G181),1,$G181)*IF(ISBLANK($H181),1,(1-$H181))*IF(ISBLANK($I181),1,(1-$I181))*IF(ISBLANK($J181),1,(1-$J181)),"REVIEW")</f>
        <v>0</v>
      </c>
      <c r="M181" s="16" cm="1">
        <f t="array" ref="M181">IFERROR(IF(ISBLANK($B181),_xlfn.XLOOKUP($A181&amp;$C181,'4. TEUs &amp; Activities- MB'!$A$9:$A$194&amp;'4. TEUs &amp; Activities- MB'!$E$9:$E$194,'4. TEUs &amp; Activities- MB'!$W$9:$W$194),_xlfn.XLOOKUP($B181&amp;$C181,'4. TEUs &amp; Activities- MB'!$B$9:$B$194&amp;'4. TEUs &amp; Activities- MB'!$E$9:$E$194,'4. TEUs &amp; Activities- MB'!$W$9:$W$194))*$F181*IF(ISBLANK($G181),1,$G181)*IF(ISBLANK($H181),1,(1-$H181))*IF(ISBLANK($I181),1,(1-$I181))*IF(ISBLANK($J181),1,(1-$J181)),"REVIEW")</f>
        <v>0</v>
      </c>
    </row>
    <row r="182" spans="1:13" x14ac:dyDescent="0.25">
      <c r="A182" s="12"/>
      <c r="B182" s="14"/>
      <c r="C182" s="19"/>
      <c r="D182" s="13"/>
      <c r="E182" s="8" t="str">
        <f>IFERROR(IF(D182="No CAS","",INDEX('DEQ Pollutant List'!$B$7:$B$611,MATCH('5. Pollutant Emissions - MB'!D182,'DEQ Pollutant List'!$A$7:$A$611,0))),"")</f>
        <v/>
      </c>
      <c r="F182" s="20"/>
      <c r="G182" s="37"/>
      <c r="H182" s="47"/>
      <c r="I182" s="47"/>
      <c r="J182" s="38"/>
      <c r="K182" s="18"/>
      <c r="L182" s="12" cm="1">
        <f t="array" ref="L182">IFERROR(IF(ISBLANK($B182),_xlfn.XLOOKUP($A182&amp;$C182,'4. TEUs &amp; Activities- MB'!$A$9:$A$194&amp;'4. TEUs &amp; Activities- MB'!$E$9:$E$194,'4. TEUs &amp; Activities- MB'!$V$9:$V$194),_xlfn.XLOOKUP($B182&amp;$C182,'4. TEUs &amp; Activities- MB'!$B$9:$B$194&amp;'4. TEUs &amp; Activities- MB'!$E$9:$E$194,'4. TEUs &amp; Activities- MB'!$V$9:$V$194))*$F182*IF(ISBLANK($G182),1,$G182)*IF(ISBLANK($H182),1,(1-$H182))*IF(ISBLANK($I182),1,(1-$I182))*IF(ISBLANK($J182),1,(1-$J182)),"REVIEW")</f>
        <v>0</v>
      </c>
      <c r="M182" s="16" cm="1">
        <f t="array" ref="M182">IFERROR(IF(ISBLANK($B182),_xlfn.XLOOKUP($A182&amp;$C182,'4. TEUs &amp; Activities- MB'!$A$9:$A$194&amp;'4. TEUs &amp; Activities- MB'!$E$9:$E$194,'4. TEUs &amp; Activities- MB'!$W$9:$W$194),_xlfn.XLOOKUP($B182&amp;$C182,'4. TEUs &amp; Activities- MB'!$B$9:$B$194&amp;'4. TEUs &amp; Activities- MB'!$E$9:$E$194,'4. TEUs &amp; Activities- MB'!$W$9:$W$194))*$F182*IF(ISBLANK($G182),1,$G182)*IF(ISBLANK($H182),1,(1-$H182))*IF(ISBLANK($I182),1,(1-$I182))*IF(ISBLANK($J182),1,(1-$J182)),"REVIEW")</f>
        <v>0</v>
      </c>
    </row>
    <row r="183" spans="1:13" x14ac:dyDescent="0.25">
      <c r="A183" s="12"/>
      <c r="B183" s="14"/>
      <c r="C183" s="19"/>
      <c r="D183" s="13"/>
      <c r="E183" s="8" t="str">
        <f>IFERROR(IF(D183="No CAS","",INDEX('DEQ Pollutant List'!$B$7:$B$611,MATCH('5. Pollutant Emissions - MB'!D183,'DEQ Pollutant List'!$A$7:$A$611,0))),"")</f>
        <v/>
      </c>
      <c r="F183" s="20"/>
      <c r="G183" s="37"/>
      <c r="H183" s="47"/>
      <c r="I183" s="47"/>
      <c r="J183" s="38"/>
      <c r="K183" s="18"/>
      <c r="L183" s="12" cm="1">
        <f t="array" ref="L183">IFERROR(IF(ISBLANK($B183),_xlfn.XLOOKUP($A183&amp;$C183,'4. TEUs &amp; Activities- MB'!$A$9:$A$194&amp;'4. TEUs &amp; Activities- MB'!$E$9:$E$194,'4. TEUs &amp; Activities- MB'!$V$9:$V$194),_xlfn.XLOOKUP($B183&amp;$C183,'4. TEUs &amp; Activities- MB'!$B$9:$B$194&amp;'4. TEUs &amp; Activities- MB'!$E$9:$E$194,'4. TEUs &amp; Activities- MB'!$V$9:$V$194))*$F183*IF(ISBLANK($G183),1,$G183)*IF(ISBLANK($H183),1,(1-$H183))*IF(ISBLANK($I183),1,(1-$I183))*IF(ISBLANK($J183),1,(1-$J183)),"REVIEW")</f>
        <v>0</v>
      </c>
      <c r="M183" s="16" cm="1">
        <f t="array" ref="M183">IFERROR(IF(ISBLANK($B183),_xlfn.XLOOKUP($A183&amp;$C183,'4. TEUs &amp; Activities- MB'!$A$9:$A$194&amp;'4. TEUs &amp; Activities- MB'!$E$9:$E$194,'4. TEUs &amp; Activities- MB'!$W$9:$W$194),_xlfn.XLOOKUP($B183&amp;$C183,'4. TEUs &amp; Activities- MB'!$B$9:$B$194&amp;'4. TEUs &amp; Activities- MB'!$E$9:$E$194,'4. TEUs &amp; Activities- MB'!$W$9:$W$194))*$F183*IF(ISBLANK($G183),1,$G183)*IF(ISBLANK($H183),1,(1-$H183))*IF(ISBLANK($I183),1,(1-$I183))*IF(ISBLANK($J183),1,(1-$J183)),"REVIEW")</f>
        <v>0</v>
      </c>
    </row>
    <row r="184" spans="1:13" x14ac:dyDescent="0.25">
      <c r="A184" s="12"/>
      <c r="B184" s="14"/>
      <c r="C184" s="19"/>
      <c r="D184" s="13"/>
      <c r="E184" s="8" t="str">
        <f>IFERROR(IF(D184="No CAS","",INDEX('DEQ Pollutant List'!$B$7:$B$611,MATCH('5. Pollutant Emissions - MB'!D184,'DEQ Pollutant List'!$A$7:$A$611,0))),"")</f>
        <v/>
      </c>
      <c r="F184" s="20"/>
      <c r="G184" s="37"/>
      <c r="H184" s="47"/>
      <c r="I184" s="47"/>
      <c r="J184" s="38"/>
      <c r="K184" s="18"/>
      <c r="L184" s="12" cm="1">
        <f t="array" ref="L184">IFERROR(IF(ISBLANK($B184),_xlfn.XLOOKUP($A184&amp;$C184,'4. TEUs &amp; Activities- MB'!$A$9:$A$194&amp;'4. TEUs &amp; Activities- MB'!$E$9:$E$194,'4. TEUs &amp; Activities- MB'!$V$9:$V$194),_xlfn.XLOOKUP($B184&amp;$C184,'4. TEUs &amp; Activities- MB'!$B$9:$B$194&amp;'4. TEUs &amp; Activities- MB'!$E$9:$E$194,'4. TEUs &amp; Activities- MB'!$V$9:$V$194))*$F184*IF(ISBLANK($G184),1,$G184)*IF(ISBLANK($H184),1,(1-$H184))*IF(ISBLANK($I184),1,(1-$I184))*IF(ISBLANK($J184),1,(1-$J184)),"REVIEW")</f>
        <v>0</v>
      </c>
      <c r="M184" s="16" cm="1">
        <f t="array" ref="M184">IFERROR(IF(ISBLANK($B184),_xlfn.XLOOKUP($A184&amp;$C184,'4. TEUs &amp; Activities- MB'!$A$9:$A$194&amp;'4. TEUs &amp; Activities- MB'!$E$9:$E$194,'4. TEUs &amp; Activities- MB'!$W$9:$W$194),_xlfn.XLOOKUP($B184&amp;$C184,'4. TEUs &amp; Activities- MB'!$B$9:$B$194&amp;'4. TEUs &amp; Activities- MB'!$E$9:$E$194,'4. TEUs &amp; Activities- MB'!$W$9:$W$194))*$F184*IF(ISBLANK($G184),1,$G184)*IF(ISBLANK($H184),1,(1-$H184))*IF(ISBLANK($I184),1,(1-$I184))*IF(ISBLANK($J184),1,(1-$J184)),"REVIEW")</f>
        <v>0</v>
      </c>
    </row>
    <row r="185" spans="1:13" x14ac:dyDescent="0.25">
      <c r="A185" s="12"/>
      <c r="B185" s="14"/>
      <c r="C185" s="19"/>
      <c r="D185" s="13"/>
      <c r="E185" s="8" t="str">
        <f>IFERROR(IF(D185="No CAS","",INDEX('DEQ Pollutant List'!$B$7:$B$611,MATCH('5. Pollutant Emissions - MB'!D185,'DEQ Pollutant List'!$A$7:$A$611,0))),"")</f>
        <v/>
      </c>
      <c r="F185" s="20"/>
      <c r="G185" s="37"/>
      <c r="H185" s="47"/>
      <c r="I185" s="47"/>
      <c r="J185" s="38"/>
      <c r="K185" s="18"/>
      <c r="L185" s="12" cm="1">
        <f t="array" ref="L185">IFERROR(IF(ISBLANK($B185),_xlfn.XLOOKUP($A185&amp;$C185,'4. TEUs &amp; Activities- MB'!$A$9:$A$194&amp;'4. TEUs &amp; Activities- MB'!$E$9:$E$194,'4. TEUs &amp; Activities- MB'!$V$9:$V$194),_xlfn.XLOOKUP($B185&amp;$C185,'4. TEUs &amp; Activities- MB'!$B$9:$B$194&amp;'4. TEUs &amp; Activities- MB'!$E$9:$E$194,'4. TEUs &amp; Activities- MB'!$V$9:$V$194))*$F185*IF(ISBLANK($G185),1,$G185)*IF(ISBLANK($H185),1,(1-$H185))*IF(ISBLANK($I185),1,(1-$I185))*IF(ISBLANK($J185),1,(1-$J185)),"REVIEW")</f>
        <v>0</v>
      </c>
      <c r="M185" s="16" cm="1">
        <f t="array" ref="M185">IFERROR(IF(ISBLANK($B185),_xlfn.XLOOKUP($A185&amp;$C185,'4. TEUs &amp; Activities- MB'!$A$9:$A$194&amp;'4. TEUs &amp; Activities- MB'!$E$9:$E$194,'4. TEUs &amp; Activities- MB'!$W$9:$W$194),_xlfn.XLOOKUP($B185&amp;$C185,'4. TEUs &amp; Activities- MB'!$B$9:$B$194&amp;'4. TEUs &amp; Activities- MB'!$E$9:$E$194,'4. TEUs &amp; Activities- MB'!$W$9:$W$194))*$F185*IF(ISBLANK($G185),1,$G185)*IF(ISBLANK($H185),1,(1-$H185))*IF(ISBLANK($I185),1,(1-$I185))*IF(ISBLANK($J185),1,(1-$J185)),"REVIEW")</f>
        <v>0</v>
      </c>
    </row>
    <row r="186" spans="1:13" x14ac:dyDescent="0.25">
      <c r="A186" s="12"/>
      <c r="B186" s="14"/>
      <c r="C186" s="19"/>
      <c r="D186" s="13"/>
      <c r="E186" s="8" t="str">
        <f>IFERROR(IF(D186="No CAS","",INDEX('DEQ Pollutant List'!$B$7:$B$611,MATCH('5. Pollutant Emissions - MB'!D186,'DEQ Pollutant List'!$A$7:$A$611,0))),"")</f>
        <v/>
      </c>
      <c r="F186" s="20"/>
      <c r="G186" s="37"/>
      <c r="H186" s="47"/>
      <c r="I186" s="47"/>
      <c r="J186" s="38"/>
      <c r="K186" s="18"/>
      <c r="L186" s="12" cm="1">
        <f t="array" ref="L186">IFERROR(IF(ISBLANK($B186),_xlfn.XLOOKUP($A186&amp;$C186,'4. TEUs &amp; Activities- MB'!$A$9:$A$194&amp;'4. TEUs &amp; Activities- MB'!$E$9:$E$194,'4. TEUs &amp; Activities- MB'!$V$9:$V$194),_xlfn.XLOOKUP($B186&amp;$C186,'4. TEUs &amp; Activities- MB'!$B$9:$B$194&amp;'4. TEUs &amp; Activities- MB'!$E$9:$E$194,'4. TEUs &amp; Activities- MB'!$V$9:$V$194))*$F186*IF(ISBLANK($G186),1,$G186)*IF(ISBLANK($H186),1,(1-$H186))*IF(ISBLANK($I186),1,(1-$I186))*IF(ISBLANK($J186),1,(1-$J186)),"REVIEW")</f>
        <v>0</v>
      </c>
      <c r="M186" s="16" cm="1">
        <f t="array" ref="M186">IFERROR(IF(ISBLANK($B186),_xlfn.XLOOKUP($A186&amp;$C186,'4. TEUs &amp; Activities- MB'!$A$9:$A$194&amp;'4. TEUs &amp; Activities- MB'!$E$9:$E$194,'4. TEUs &amp; Activities- MB'!$W$9:$W$194),_xlfn.XLOOKUP($B186&amp;$C186,'4. TEUs &amp; Activities- MB'!$B$9:$B$194&amp;'4. TEUs &amp; Activities- MB'!$E$9:$E$194,'4. TEUs &amp; Activities- MB'!$W$9:$W$194))*$F186*IF(ISBLANK($G186),1,$G186)*IF(ISBLANK($H186),1,(1-$H186))*IF(ISBLANK($I186),1,(1-$I186))*IF(ISBLANK($J186),1,(1-$J186)),"REVIEW")</f>
        <v>0</v>
      </c>
    </row>
    <row r="187" spans="1:13" x14ac:dyDescent="0.25">
      <c r="A187" s="12"/>
      <c r="B187" s="14"/>
      <c r="C187" s="19"/>
      <c r="D187" s="13"/>
      <c r="E187" s="8" t="str">
        <f>IFERROR(IF(D187="No CAS","",INDEX('DEQ Pollutant List'!$B$7:$B$611,MATCH('5. Pollutant Emissions - MB'!D187,'DEQ Pollutant List'!$A$7:$A$611,0))),"")</f>
        <v/>
      </c>
      <c r="F187" s="20"/>
      <c r="G187" s="37"/>
      <c r="H187" s="47"/>
      <c r="I187" s="47"/>
      <c r="J187" s="38"/>
      <c r="K187" s="18"/>
      <c r="L187" s="12" cm="1">
        <f t="array" ref="L187">IFERROR(IF(ISBLANK($B187),_xlfn.XLOOKUP($A187&amp;$C187,'4. TEUs &amp; Activities- MB'!$A$9:$A$194&amp;'4. TEUs &amp; Activities- MB'!$E$9:$E$194,'4. TEUs &amp; Activities- MB'!$V$9:$V$194),_xlfn.XLOOKUP($B187&amp;$C187,'4. TEUs &amp; Activities- MB'!$B$9:$B$194&amp;'4. TEUs &amp; Activities- MB'!$E$9:$E$194,'4. TEUs &amp; Activities- MB'!$V$9:$V$194))*$F187*IF(ISBLANK($G187),1,$G187)*IF(ISBLANK($H187),1,(1-$H187))*IF(ISBLANK($I187),1,(1-$I187))*IF(ISBLANK($J187),1,(1-$J187)),"REVIEW")</f>
        <v>0</v>
      </c>
      <c r="M187" s="16" cm="1">
        <f t="array" ref="M187">IFERROR(IF(ISBLANK($B187),_xlfn.XLOOKUP($A187&amp;$C187,'4. TEUs &amp; Activities- MB'!$A$9:$A$194&amp;'4. TEUs &amp; Activities- MB'!$E$9:$E$194,'4. TEUs &amp; Activities- MB'!$W$9:$W$194),_xlfn.XLOOKUP($B187&amp;$C187,'4. TEUs &amp; Activities- MB'!$B$9:$B$194&amp;'4. TEUs &amp; Activities- MB'!$E$9:$E$194,'4. TEUs &amp; Activities- MB'!$W$9:$W$194))*$F187*IF(ISBLANK($G187),1,$G187)*IF(ISBLANK($H187),1,(1-$H187))*IF(ISBLANK($I187),1,(1-$I187))*IF(ISBLANK($J187),1,(1-$J187)),"REVIEW")</f>
        <v>0</v>
      </c>
    </row>
    <row r="188" spans="1:13" x14ac:dyDescent="0.25">
      <c r="A188" s="12"/>
      <c r="B188" s="14"/>
      <c r="C188" s="19"/>
      <c r="D188" s="13"/>
      <c r="E188" s="8" t="str">
        <f>IFERROR(IF(D188="No CAS","",INDEX('DEQ Pollutant List'!$B$7:$B$611,MATCH('5. Pollutant Emissions - MB'!D188,'DEQ Pollutant List'!$A$7:$A$611,0))),"")</f>
        <v/>
      </c>
      <c r="F188" s="20"/>
      <c r="G188" s="37"/>
      <c r="H188" s="47"/>
      <c r="I188" s="47"/>
      <c r="J188" s="38"/>
      <c r="K188" s="18"/>
      <c r="L188" s="12" cm="1">
        <f t="array" ref="L188">IFERROR(IF(ISBLANK($B188),_xlfn.XLOOKUP($A188&amp;$C188,'4. TEUs &amp; Activities- MB'!$A$9:$A$194&amp;'4. TEUs &amp; Activities- MB'!$E$9:$E$194,'4. TEUs &amp; Activities- MB'!$V$9:$V$194),_xlfn.XLOOKUP($B188&amp;$C188,'4. TEUs &amp; Activities- MB'!$B$9:$B$194&amp;'4. TEUs &amp; Activities- MB'!$E$9:$E$194,'4. TEUs &amp; Activities- MB'!$V$9:$V$194))*$F188*IF(ISBLANK($G188),1,$G188)*IF(ISBLANK($H188),1,(1-$H188))*IF(ISBLANK($I188),1,(1-$I188))*IF(ISBLANK($J188),1,(1-$J188)),"REVIEW")</f>
        <v>0</v>
      </c>
      <c r="M188" s="16" cm="1">
        <f t="array" ref="M188">IFERROR(IF(ISBLANK($B188),_xlfn.XLOOKUP($A188&amp;$C188,'4. TEUs &amp; Activities- MB'!$A$9:$A$194&amp;'4. TEUs &amp; Activities- MB'!$E$9:$E$194,'4. TEUs &amp; Activities- MB'!$W$9:$W$194),_xlfn.XLOOKUP($B188&amp;$C188,'4. TEUs &amp; Activities- MB'!$B$9:$B$194&amp;'4. TEUs &amp; Activities- MB'!$E$9:$E$194,'4. TEUs &amp; Activities- MB'!$W$9:$W$194))*$F188*IF(ISBLANK($G188),1,$G188)*IF(ISBLANK($H188),1,(1-$H188))*IF(ISBLANK($I188),1,(1-$I188))*IF(ISBLANK($J188),1,(1-$J188)),"REVIEW")</f>
        <v>0</v>
      </c>
    </row>
    <row r="189" spans="1:13" x14ac:dyDescent="0.25">
      <c r="A189" s="12"/>
      <c r="B189" s="14"/>
      <c r="C189" s="19"/>
      <c r="D189" s="13"/>
      <c r="E189" s="8" t="str">
        <f>IFERROR(IF(D189="No CAS","",INDEX('DEQ Pollutant List'!$B$7:$B$611,MATCH('5. Pollutant Emissions - MB'!D189,'DEQ Pollutant List'!$A$7:$A$611,0))),"")</f>
        <v/>
      </c>
      <c r="F189" s="20"/>
      <c r="G189" s="37"/>
      <c r="H189" s="47"/>
      <c r="I189" s="47"/>
      <c r="J189" s="38"/>
      <c r="K189" s="18"/>
      <c r="L189" s="12" cm="1">
        <f t="array" ref="L189">IFERROR(IF(ISBLANK($B189),_xlfn.XLOOKUP($A189&amp;$C189,'4. TEUs &amp; Activities- MB'!$A$9:$A$194&amp;'4. TEUs &amp; Activities- MB'!$E$9:$E$194,'4. TEUs &amp; Activities- MB'!$V$9:$V$194),_xlfn.XLOOKUP($B189&amp;$C189,'4. TEUs &amp; Activities- MB'!$B$9:$B$194&amp;'4. TEUs &amp; Activities- MB'!$E$9:$E$194,'4. TEUs &amp; Activities- MB'!$V$9:$V$194))*$F189*IF(ISBLANK($G189),1,$G189)*IF(ISBLANK($H189),1,(1-$H189))*IF(ISBLANK($I189),1,(1-$I189))*IF(ISBLANK($J189),1,(1-$J189)),"REVIEW")</f>
        <v>0</v>
      </c>
      <c r="M189" s="16" cm="1">
        <f t="array" ref="M189">IFERROR(IF(ISBLANK($B189),_xlfn.XLOOKUP($A189&amp;$C189,'4. TEUs &amp; Activities- MB'!$A$9:$A$194&amp;'4. TEUs &amp; Activities- MB'!$E$9:$E$194,'4. TEUs &amp; Activities- MB'!$W$9:$W$194),_xlfn.XLOOKUP($B189&amp;$C189,'4. TEUs &amp; Activities- MB'!$B$9:$B$194&amp;'4. TEUs &amp; Activities- MB'!$E$9:$E$194,'4. TEUs &amp; Activities- MB'!$W$9:$W$194))*$F189*IF(ISBLANK($G189),1,$G189)*IF(ISBLANK($H189),1,(1-$H189))*IF(ISBLANK($I189),1,(1-$I189))*IF(ISBLANK($J189),1,(1-$J189)),"REVIEW")</f>
        <v>0</v>
      </c>
    </row>
    <row r="190" spans="1:13" x14ac:dyDescent="0.25">
      <c r="A190" s="12"/>
      <c r="B190" s="14"/>
      <c r="C190" s="19"/>
      <c r="D190" s="13"/>
      <c r="E190" s="8" t="str">
        <f>IFERROR(IF(D190="No CAS","",INDEX('DEQ Pollutant List'!$B$7:$B$611,MATCH('5. Pollutant Emissions - MB'!D190,'DEQ Pollutant List'!$A$7:$A$611,0))),"")</f>
        <v/>
      </c>
      <c r="F190" s="20"/>
      <c r="G190" s="37"/>
      <c r="H190" s="47"/>
      <c r="I190" s="47"/>
      <c r="J190" s="38"/>
      <c r="K190" s="18"/>
      <c r="L190" s="12" cm="1">
        <f t="array" ref="L190">IFERROR(IF(ISBLANK($B190),_xlfn.XLOOKUP($A190&amp;$C190,'4. TEUs &amp; Activities- MB'!$A$9:$A$194&amp;'4. TEUs &amp; Activities- MB'!$E$9:$E$194,'4. TEUs &amp; Activities- MB'!$V$9:$V$194),_xlfn.XLOOKUP($B190&amp;$C190,'4. TEUs &amp; Activities- MB'!$B$9:$B$194&amp;'4. TEUs &amp; Activities- MB'!$E$9:$E$194,'4. TEUs &amp; Activities- MB'!$V$9:$V$194))*$F190*IF(ISBLANK($G190),1,$G190)*IF(ISBLANK($H190),1,(1-$H190))*IF(ISBLANK($I190),1,(1-$I190))*IF(ISBLANK($J190),1,(1-$J190)),"REVIEW")</f>
        <v>0</v>
      </c>
      <c r="M190" s="16" cm="1">
        <f t="array" ref="M190">IFERROR(IF(ISBLANK($B190),_xlfn.XLOOKUP($A190&amp;$C190,'4. TEUs &amp; Activities- MB'!$A$9:$A$194&amp;'4. TEUs &amp; Activities- MB'!$E$9:$E$194,'4. TEUs &amp; Activities- MB'!$W$9:$W$194),_xlfn.XLOOKUP($B190&amp;$C190,'4. TEUs &amp; Activities- MB'!$B$9:$B$194&amp;'4. TEUs &amp; Activities- MB'!$E$9:$E$194,'4. TEUs &amp; Activities- MB'!$W$9:$W$194))*$F190*IF(ISBLANK($G190),1,$G190)*IF(ISBLANK($H190),1,(1-$H190))*IF(ISBLANK($I190),1,(1-$I190))*IF(ISBLANK($J190),1,(1-$J190)),"REVIEW")</f>
        <v>0</v>
      </c>
    </row>
    <row r="191" spans="1:13" x14ac:dyDescent="0.25">
      <c r="A191" s="12"/>
      <c r="B191" s="14"/>
      <c r="C191" s="19"/>
      <c r="D191" s="13"/>
      <c r="E191" s="8" t="str">
        <f>IFERROR(IF(D191="No CAS","",INDEX('DEQ Pollutant List'!$B$7:$B$611,MATCH('5. Pollutant Emissions - MB'!D191,'DEQ Pollutant List'!$A$7:$A$611,0))),"")</f>
        <v/>
      </c>
      <c r="F191" s="20"/>
      <c r="G191" s="37"/>
      <c r="H191" s="47"/>
      <c r="I191" s="47"/>
      <c r="J191" s="38"/>
      <c r="K191" s="18"/>
      <c r="L191" s="12" cm="1">
        <f t="array" ref="L191">IFERROR(IF(ISBLANK($B191),_xlfn.XLOOKUP($A191&amp;$C191,'4. TEUs &amp; Activities- MB'!$A$9:$A$194&amp;'4. TEUs &amp; Activities- MB'!$E$9:$E$194,'4. TEUs &amp; Activities- MB'!$V$9:$V$194),_xlfn.XLOOKUP($B191&amp;$C191,'4. TEUs &amp; Activities- MB'!$B$9:$B$194&amp;'4. TEUs &amp; Activities- MB'!$E$9:$E$194,'4. TEUs &amp; Activities- MB'!$V$9:$V$194))*$F191*IF(ISBLANK($G191),1,$G191)*IF(ISBLANK($H191),1,(1-$H191))*IF(ISBLANK($I191),1,(1-$I191))*IF(ISBLANK($J191),1,(1-$J191)),"REVIEW")</f>
        <v>0</v>
      </c>
      <c r="M191" s="16" cm="1">
        <f t="array" ref="M191">IFERROR(IF(ISBLANK($B191),_xlfn.XLOOKUP($A191&amp;$C191,'4. TEUs &amp; Activities- MB'!$A$9:$A$194&amp;'4. TEUs &amp; Activities- MB'!$E$9:$E$194,'4. TEUs &amp; Activities- MB'!$W$9:$W$194),_xlfn.XLOOKUP($B191&amp;$C191,'4. TEUs &amp; Activities- MB'!$B$9:$B$194&amp;'4. TEUs &amp; Activities- MB'!$E$9:$E$194,'4. TEUs &amp; Activities- MB'!$W$9:$W$194))*$F191*IF(ISBLANK($G191),1,$G191)*IF(ISBLANK($H191),1,(1-$H191))*IF(ISBLANK($I191),1,(1-$I191))*IF(ISBLANK($J191),1,(1-$J191)),"REVIEW")</f>
        <v>0</v>
      </c>
    </row>
    <row r="192" spans="1:13" x14ac:dyDescent="0.25">
      <c r="A192" s="12"/>
      <c r="B192" s="14"/>
      <c r="C192" s="19"/>
      <c r="D192" s="13"/>
      <c r="E192" s="8" t="str">
        <f>IFERROR(IF(D192="No CAS","",INDEX('DEQ Pollutant List'!$B$7:$B$611,MATCH('5. Pollutant Emissions - MB'!D192,'DEQ Pollutant List'!$A$7:$A$611,0))),"")</f>
        <v/>
      </c>
      <c r="F192" s="20"/>
      <c r="G192" s="37"/>
      <c r="H192" s="47"/>
      <c r="I192" s="47"/>
      <c r="J192" s="38"/>
      <c r="K192" s="18"/>
      <c r="L192" s="12" cm="1">
        <f t="array" ref="L192">IFERROR(IF(ISBLANK($B192),_xlfn.XLOOKUP($A192&amp;$C192,'4. TEUs &amp; Activities- MB'!$A$9:$A$194&amp;'4. TEUs &amp; Activities- MB'!$E$9:$E$194,'4. TEUs &amp; Activities- MB'!$V$9:$V$194),_xlfn.XLOOKUP($B192&amp;$C192,'4. TEUs &amp; Activities- MB'!$B$9:$B$194&amp;'4. TEUs &amp; Activities- MB'!$E$9:$E$194,'4. TEUs &amp; Activities- MB'!$V$9:$V$194))*$F192*IF(ISBLANK($G192),1,$G192)*IF(ISBLANK($H192),1,(1-$H192))*IF(ISBLANK($I192),1,(1-$I192))*IF(ISBLANK($J192),1,(1-$J192)),"REVIEW")</f>
        <v>0</v>
      </c>
      <c r="M192" s="16" cm="1">
        <f t="array" ref="M192">IFERROR(IF(ISBLANK($B192),_xlfn.XLOOKUP($A192&amp;$C192,'4. TEUs &amp; Activities- MB'!$A$9:$A$194&amp;'4. TEUs &amp; Activities- MB'!$E$9:$E$194,'4. TEUs &amp; Activities- MB'!$W$9:$W$194),_xlfn.XLOOKUP($B192&amp;$C192,'4. TEUs &amp; Activities- MB'!$B$9:$B$194&amp;'4. TEUs &amp; Activities- MB'!$E$9:$E$194,'4. TEUs &amp; Activities- MB'!$W$9:$W$194))*$F192*IF(ISBLANK($G192),1,$G192)*IF(ISBLANK($H192),1,(1-$H192))*IF(ISBLANK($I192),1,(1-$I192))*IF(ISBLANK($J192),1,(1-$J192)),"REVIEW")</f>
        <v>0</v>
      </c>
    </row>
    <row r="193" spans="1:13" x14ac:dyDescent="0.25">
      <c r="A193" s="12"/>
      <c r="B193" s="14"/>
      <c r="C193" s="19"/>
      <c r="D193" s="13"/>
      <c r="E193" s="8" t="str">
        <f>IFERROR(IF(D193="No CAS","",INDEX('DEQ Pollutant List'!$B$7:$B$611,MATCH('5. Pollutant Emissions - MB'!D193,'DEQ Pollutant List'!$A$7:$A$611,0))),"")</f>
        <v/>
      </c>
      <c r="F193" s="20"/>
      <c r="G193" s="37"/>
      <c r="H193" s="47"/>
      <c r="I193" s="47"/>
      <c r="J193" s="38"/>
      <c r="K193" s="18"/>
      <c r="L193" s="12" cm="1">
        <f t="array" ref="L193">IFERROR(IF(ISBLANK($B193),_xlfn.XLOOKUP($A193&amp;$C193,'4. TEUs &amp; Activities- MB'!$A$9:$A$194&amp;'4. TEUs &amp; Activities- MB'!$E$9:$E$194,'4. TEUs &amp; Activities- MB'!$V$9:$V$194),_xlfn.XLOOKUP($B193&amp;$C193,'4. TEUs &amp; Activities- MB'!$B$9:$B$194&amp;'4. TEUs &amp; Activities- MB'!$E$9:$E$194,'4. TEUs &amp; Activities- MB'!$V$9:$V$194))*$F193*IF(ISBLANK($G193),1,$G193)*IF(ISBLANK($H193),1,(1-$H193))*IF(ISBLANK($I193),1,(1-$I193))*IF(ISBLANK($J193),1,(1-$J193)),"REVIEW")</f>
        <v>0</v>
      </c>
      <c r="M193" s="16" cm="1">
        <f t="array" ref="M193">IFERROR(IF(ISBLANK($B193),_xlfn.XLOOKUP($A193&amp;$C193,'4. TEUs &amp; Activities- MB'!$A$9:$A$194&amp;'4. TEUs &amp; Activities- MB'!$E$9:$E$194,'4. TEUs &amp; Activities- MB'!$W$9:$W$194),_xlfn.XLOOKUP($B193&amp;$C193,'4. TEUs &amp; Activities- MB'!$B$9:$B$194&amp;'4. TEUs &amp; Activities- MB'!$E$9:$E$194,'4. TEUs &amp; Activities- MB'!$W$9:$W$194))*$F193*IF(ISBLANK($G193),1,$G193)*IF(ISBLANK($H193),1,(1-$H193))*IF(ISBLANK($I193),1,(1-$I193))*IF(ISBLANK($J193),1,(1-$J193)),"REVIEW")</f>
        <v>0</v>
      </c>
    </row>
    <row r="194" spans="1:13" x14ac:dyDescent="0.25">
      <c r="A194" s="12"/>
      <c r="B194" s="14"/>
      <c r="C194" s="19"/>
      <c r="D194" s="13"/>
      <c r="E194" s="8" t="str">
        <f>IFERROR(IF(D194="No CAS","",INDEX('DEQ Pollutant List'!$B$7:$B$611,MATCH('5. Pollutant Emissions - MB'!D194,'DEQ Pollutant List'!$A$7:$A$611,0))),"")</f>
        <v/>
      </c>
      <c r="F194" s="20"/>
      <c r="G194" s="37"/>
      <c r="H194" s="47"/>
      <c r="I194" s="47"/>
      <c r="J194" s="38"/>
      <c r="K194" s="18"/>
      <c r="L194" s="12" cm="1">
        <f t="array" ref="L194">IFERROR(IF(ISBLANK($B194),_xlfn.XLOOKUP($A194&amp;$C194,'4. TEUs &amp; Activities- MB'!$A$9:$A$194&amp;'4. TEUs &amp; Activities- MB'!$E$9:$E$194,'4. TEUs &amp; Activities- MB'!$V$9:$V$194),_xlfn.XLOOKUP($B194&amp;$C194,'4. TEUs &amp; Activities- MB'!$B$9:$B$194&amp;'4. TEUs &amp; Activities- MB'!$E$9:$E$194,'4. TEUs &amp; Activities- MB'!$V$9:$V$194))*$F194*IF(ISBLANK($G194),1,$G194)*IF(ISBLANK($H194),1,(1-$H194))*IF(ISBLANK($I194),1,(1-$I194))*IF(ISBLANK($J194),1,(1-$J194)),"REVIEW")</f>
        <v>0</v>
      </c>
      <c r="M194" s="16" cm="1">
        <f t="array" ref="M194">IFERROR(IF(ISBLANK($B194),_xlfn.XLOOKUP($A194&amp;$C194,'4. TEUs &amp; Activities- MB'!$A$9:$A$194&amp;'4. TEUs &amp; Activities- MB'!$E$9:$E$194,'4. TEUs &amp; Activities- MB'!$W$9:$W$194),_xlfn.XLOOKUP($B194&amp;$C194,'4. TEUs &amp; Activities- MB'!$B$9:$B$194&amp;'4. TEUs &amp; Activities- MB'!$E$9:$E$194,'4. TEUs &amp; Activities- MB'!$W$9:$W$194))*$F194*IF(ISBLANK($G194),1,$G194)*IF(ISBLANK($H194),1,(1-$H194))*IF(ISBLANK($I194),1,(1-$I194))*IF(ISBLANK($J194),1,(1-$J194)),"REVIEW")</f>
        <v>0</v>
      </c>
    </row>
    <row r="195" spans="1:13" x14ac:dyDescent="0.25">
      <c r="A195" s="12"/>
      <c r="B195" s="14"/>
      <c r="C195" s="19"/>
      <c r="D195" s="13"/>
      <c r="E195" s="8" t="str">
        <f>IFERROR(IF(D195="No CAS","",INDEX('DEQ Pollutant List'!$B$7:$B$611,MATCH('5. Pollutant Emissions - MB'!D195,'DEQ Pollutant List'!$A$7:$A$611,0))),"")</f>
        <v/>
      </c>
      <c r="F195" s="20"/>
      <c r="G195" s="37"/>
      <c r="H195" s="47"/>
      <c r="I195" s="47"/>
      <c r="J195" s="38"/>
      <c r="K195" s="18"/>
      <c r="L195" s="12" cm="1">
        <f t="array" ref="L195">IFERROR(IF(ISBLANK($B195),_xlfn.XLOOKUP($A195&amp;$C195,'4. TEUs &amp; Activities- MB'!$A$9:$A$194&amp;'4. TEUs &amp; Activities- MB'!$E$9:$E$194,'4. TEUs &amp; Activities- MB'!$V$9:$V$194),_xlfn.XLOOKUP($B195&amp;$C195,'4. TEUs &amp; Activities- MB'!$B$9:$B$194&amp;'4. TEUs &amp; Activities- MB'!$E$9:$E$194,'4. TEUs &amp; Activities- MB'!$V$9:$V$194))*$F195*IF(ISBLANK($G195),1,$G195)*IF(ISBLANK($H195),1,(1-$H195))*IF(ISBLANK($I195),1,(1-$I195))*IF(ISBLANK($J195),1,(1-$J195)),"REVIEW")</f>
        <v>0</v>
      </c>
      <c r="M195" s="16" cm="1">
        <f t="array" ref="M195">IFERROR(IF(ISBLANK($B195),_xlfn.XLOOKUP($A195&amp;$C195,'4. TEUs &amp; Activities- MB'!$A$9:$A$194&amp;'4. TEUs &amp; Activities- MB'!$E$9:$E$194,'4. TEUs &amp; Activities- MB'!$W$9:$W$194),_xlfn.XLOOKUP($B195&amp;$C195,'4. TEUs &amp; Activities- MB'!$B$9:$B$194&amp;'4. TEUs &amp; Activities- MB'!$E$9:$E$194,'4. TEUs &amp; Activities- MB'!$W$9:$W$194))*$F195*IF(ISBLANK($G195),1,$G195)*IF(ISBLANK($H195),1,(1-$H195))*IF(ISBLANK($I195),1,(1-$I195))*IF(ISBLANK($J195),1,(1-$J195)),"REVIEW")</f>
        <v>0</v>
      </c>
    </row>
    <row r="196" spans="1:13" x14ac:dyDescent="0.25">
      <c r="A196" s="12"/>
      <c r="B196" s="14"/>
      <c r="C196" s="19"/>
      <c r="D196" s="13"/>
      <c r="E196" s="8" t="str">
        <f>IFERROR(IF(D196="No CAS","",INDEX('DEQ Pollutant List'!$B$7:$B$611,MATCH('5. Pollutant Emissions - MB'!D196,'DEQ Pollutant List'!$A$7:$A$611,0))),"")</f>
        <v/>
      </c>
      <c r="F196" s="20"/>
      <c r="G196" s="37"/>
      <c r="H196" s="47"/>
      <c r="I196" s="47"/>
      <c r="J196" s="38"/>
      <c r="K196" s="18"/>
      <c r="L196" s="12" cm="1">
        <f t="array" ref="L196">IFERROR(IF(ISBLANK($B196),_xlfn.XLOOKUP($A196&amp;$C196,'4. TEUs &amp; Activities- MB'!$A$9:$A$194&amp;'4. TEUs &amp; Activities- MB'!$E$9:$E$194,'4. TEUs &amp; Activities- MB'!$V$9:$V$194),_xlfn.XLOOKUP($B196&amp;$C196,'4. TEUs &amp; Activities- MB'!$B$9:$B$194&amp;'4. TEUs &amp; Activities- MB'!$E$9:$E$194,'4. TEUs &amp; Activities- MB'!$V$9:$V$194))*$F196*IF(ISBLANK($G196),1,$G196)*IF(ISBLANK($H196),1,(1-$H196))*IF(ISBLANK($I196),1,(1-$I196))*IF(ISBLANK($J196),1,(1-$J196)),"REVIEW")</f>
        <v>0</v>
      </c>
      <c r="M196" s="16" cm="1">
        <f t="array" ref="M196">IFERROR(IF(ISBLANK($B196),_xlfn.XLOOKUP($A196&amp;$C196,'4. TEUs &amp; Activities- MB'!$A$9:$A$194&amp;'4. TEUs &amp; Activities- MB'!$E$9:$E$194,'4. TEUs &amp; Activities- MB'!$W$9:$W$194),_xlfn.XLOOKUP($B196&amp;$C196,'4. TEUs &amp; Activities- MB'!$B$9:$B$194&amp;'4. TEUs &amp; Activities- MB'!$E$9:$E$194,'4. TEUs &amp; Activities- MB'!$W$9:$W$194))*$F196*IF(ISBLANK($G196),1,$G196)*IF(ISBLANK($H196),1,(1-$H196))*IF(ISBLANK($I196),1,(1-$I196))*IF(ISBLANK($J196),1,(1-$J196)),"REVIEW")</f>
        <v>0</v>
      </c>
    </row>
    <row r="197" spans="1:13" x14ac:dyDescent="0.25">
      <c r="A197" s="12"/>
      <c r="B197" s="14"/>
      <c r="C197" s="19"/>
      <c r="D197" s="13"/>
      <c r="E197" s="8" t="str">
        <f>IFERROR(IF(D197="No CAS","",INDEX('DEQ Pollutant List'!$B$7:$B$611,MATCH('5. Pollutant Emissions - MB'!D197,'DEQ Pollutant List'!$A$7:$A$611,0))),"")</f>
        <v/>
      </c>
      <c r="F197" s="20"/>
      <c r="G197" s="37"/>
      <c r="H197" s="47"/>
      <c r="I197" s="47"/>
      <c r="J197" s="38"/>
      <c r="K197" s="18"/>
      <c r="L197" s="12" cm="1">
        <f t="array" ref="L197">IFERROR(IF(ISBLANK($B197),_xlfn.XLOOKUP($A197&amp;$C197,'4. TEUs &amp; Activities- MB'!$A$9:$A$194&amp;'4. TEUs &amp; Activities- MB'!$E$9:$E$194,'4. TEUs &amp; Activities- MB'!$V$9:$V$194),_xlfn.XLOOKUP($B197&amp;$C197,'4. TEUs &amp; Activities- MB'!$B$9:$B$194&amp;'4. TEUs &amp; Activities- MB'!$E$9:$E$194,'4. TEUs &amp; Activities- MB'!$V$9:$V$194))*$F197*IF(ISBLANK($G197),1,$G197)*IF(ISBLANK($H197),1,(1-$H197))*IF(ISBLANK($I197),1,(1-$I197))*IF(ISBLANK($J197),1,(1-$J197)),"REVIEW")</f>
        <v>0</v>
      </c>
      <c r="M197" s="16" cm="1">
        <f t="array" ref="M197">IFERROR(IF(ISBLANK($B197),_xlfn.XLOOKUP($A197&amp;$C197,'4. TEUs &amp; Activities- MB'!$A$9:$A$194&amp;'4. TEUs &amp; Activities- MB'!$E$9:$E$194,'4. TEUs &amp; Activities- MB'!$W$9:$W$194),_xlfn.XLOOKUP($B197&amp;$C197,'4. TEUs &amp; Activities- MB'!$B$9:$B$194&amp;'4. TEUs &amp; Activities- MB'!$E$9:$E$194,'4. TEUs &amp; Activities- MB'!$W$9:$W$194))*$F197*IF(ISBLANK($G197),1,$G197)*IF(ISBLANK($H197),1,(1-$H197))*IF(ISBLANK($I197),1,(1-$I197))*IF(ISBLANK($J197),1,(1-$J197)),"REVIEW")</f>
        <v>0</v>
      </c>
    </row>
    <row r="198" spans="1:13" x14ac:dyDescent="0.25">
      <c r="A198" s="12"/>
      <c r="B198" s="14"/>
      <c r="C198" s="19"/>
      <c r="D198" s="13"/>
      <c r="E198" s="8" t="str">
        <f>IFERROR(IF(D198="No CAS","",INDEX('DEQ Pollutant List'!$B$7:$B$611,MATCH('5. Pollutant Emissions - MB'!D198,'DEQ Pollutant List'!$A$7:$A$611,0))),"")</f>
        <v/>
      </c>
      <c r="F198" s="20"/>
      <c r="G198" s="37"/>
      <c r="H198" s="47"/>
      <c r="I198" s="47"/>
      <c r="J198" s="38"/>
      <c r="K198" s="18"/>
      <c r="L198" s="12" cm="1">
        <f t="array" ref="L198">IFERROR(IF(ISBLANK($B198),_xlfn.XLOOKUP($A198&amp;$C198,'4. TEUs &amp; Activities- MB'!$A$9:$A$194&amp;'4. TEUs &amp; Activities- MB'!$E$9:$E$194,'4. TEUs &amp; Activities- MB'!$V$9:$V$194),_xlfn.XLOOKUP($B198&amp;$C198,'4. TEUs &amp; Activities- MB'!$B$9:$B$194&amp;'4. TEUs &amp; Activities- MB'!$E$9:$E$194,'4. TEUs &amp; Activities- MB'!$V$9:$V$194))*$F198*IF(ISBLANK($G198),1,$G198)*IF(ISBLANK($H198),1,(1-$H198))*IF(ISBLANK($I198),1,(1-$I198))*IF(ISBLANK($J198),1,(1-$J198)),"REVIEW")</f>
        <v>0</v>
      </c>
      <c r="M198" s="16" cm="1">
        <f t="array" ref="M198">IFERROR(IF(ISBLANK($B198),_xlfn.XLOOKUP($A198&amp;$C198,'4. TEUs &amp; Activities- MB'!$A$9:$A$194&amp;'4. TEUs &amp; Activities- MB'!$E$9:$E$194,'4. TEUs &amp; Activities- MB'!$W$9:$W$194),_xlfn.XLOOKUP($B198&amp;$C198,'4. TEUs &amp; Activities- MB'!$B$9:$B$194&amp;'4. TEUs &amp; Activities- MB'!$E$9:$E$194,'4. TEUs &amp; Activities- MB'!$W$9:$W$194))*$F198*IF(ISBLANK($G198),1,$G198)*IF(ISBLANK($H198),1,(1-$H198))*IF(ISBLANK($I198),1,(1-$I198))*IF(ISBLANK($J198),1,(1-$J198)),"REVIEW")</f>
        <v>0</v>
      </c>
    </row>
    <row r="199" spans="1:13" x14ac:dyDescent="0.25">
      <c r="A199" s="12"/>
      <c r="B199" s="14"/>
      <c r="C199" s="19"/>
      <c r="D199" s="13"/>
      <c r="E199" s="8" t="str">
        <f>IFERROR(IF(D199="No CAS","",INDEX('DEQ Pollutant List'!$B$7:$B$611,MATCH('5. Pollutant Emissions - MB'!D199,'DEQ Pollutant List'!$A$7:$A$611,0))),"")</f>
        <v/>
      </c>
      <c r="F199" s="20"/>
      <c r="G199" s="37"/>
      <c r="H199" s="47"/>
      <c r="I199" s="47"/>
      <c r="J199" s="38"/>
      <c r="K199" s="18"/>
      <c r="L199" s="12" cm="1">
        <f t="array" ref="L199">IFERROR(IF(ISBLANK($B199),_xlfn.XLOOKUP($A199&amp;$C199,'4. TEUs &amp; Activities- MB'!$A$9:$A$194&amp;'4. TEUs &amp; Activities- MB'!$E$9:$E$194,'4. TEUs &amp; Activities- MB'!$V$9:$V$194),_xlfn.XLOOKUP($B199&amp;$C199,'4. TEUs &amp; Activities- MB'!$B$9:$B$194&amp;'4. TEUs &amp; Activities- MB'!$E$9:$E$194,'4. TEUs &amp; Activities- MB'!$V$9:$V$194))*$F199*IF(ISBLANK($G199),1,$G199)*IF(ISBLANK($H199),1,(1-$H199))*IF(ISBLANK($I199),1,(1-$I199))*IF(ISBLANK($J199),1,(1-$J199)),"REVIEW")</f>
        <v>0</v>
      </c>
      <c r="M199" s="16" cm="1">
        <f t="array" ref="M199">IFERROR(IF(ISBLANK($B199),_xlfn.XLOOKUP($A199&amp;$C199,'4. TEUs &amp; Activities- MB'!$A$9:$A$194&amp;'4. TEUs &amp; Activities- MB'!$E$9:$E$194,'4. TEUs &amp; Activities- MB'!$W$9:$W$194),_xlfn.XLOOKUP($B199&amp;$C199,'4. TEUs &amp; Activities- MB'!$B$9:$B$194&amp;'4. TEUs &amp; Activities- MB'!$E$9:$E$194,'4. TEUs &amp; Activities- MB'!$W$9:$W$194))*$F199*IF(ISBLANK($G199),1,$G199)*IF(ISBLANK($H199),1,(1-$H199))*IF(ISBLANK($I199),1,(1-$I199))*IF(ISBLANK($J199),1,(1-$J199)),"REVIEW")</f>
        <v>0</v>
      </c>
    </row>
    <row r="200" spans="1:13" x14ac:dyDescent="0.25">
      <c r="A200" s="12"/>
      <c r="B200" s="14"/>
      <c r="C200" s="19"/>
      <c r="D200" s="13"/>
      <c r="E200" s="8" t="str">
        <f>IFERROR(IF(D200="No CAS","",INDEX('DEQ Pollutant List'!$B$7:$B$611,MATCH('5. Pollutant Emissions - MB'!D200,'DEQ Pollutant List'!$A$7:$A$611,0))),"")</f>
        <v/>
      </c>
      <c r="F200" s="20"/>
      <c r="G200" s="37"/>
      <c r="H200" s="47"/>
      <c r="I200" s="47"/>
      <c r="J200" s="38"/>
      <c r="K200" s="18"/>
      <c r="L200" s="12" cm="1">
        <f t="array" ref="L200">IFERROR(IF(ISBLANK($B200),_xlfn.XLOOKUP($A200&amp;$C200,'4. TEUs &amp; Activities- MB'!$A$9:$A$194&amp;'4. TEUs &amp; Activities- MB'!$E$9:$E$194,'4. TEUs &amp; Activities- MB'!$V$9:$V$194),_xlfn.XLOOKUP($B200&amp;$C200,'4. TEUs &amp; Activities- MB'!$B$9:$B$194&amp;'4. TEUs &amp; Activities- MB'!$E$9:$E$194,'4. TEUs &amp; Activities- MB'!$V$9:$V$194))*$F200*IF(ISBLANK($G200),1,$G200)*IF(ISBLANK($H200),1,(1-$H200))*IF(ISBLANK($I200),1,(1-$I200))*IF(ISBLANK($J200),1,(1-$J200)),"REVIEW")</f>
        <v>0</v>
      </c>
      <c r="M200" s="16" cm="1">
        <f t="array" ref="M200">IFERROR(IF(ISBLANK($B200),_xlfn.XLOOKUP($A200&amp;$C200,'4. TEUs &amp; Activities- MB'!$A$9:$A$194&amp;'4. TEUs &amp; Activities- MB'!$E$9:$E$194,'4. TEUs &amp; Activities- MB'!$W$9:$W$194),_xlfn.XLOOKUP($B200&amp;$C200,'4. TEUs &amp; Activities- MB'!$B$9:$B$194&amp;'4. TEUs &amp; Activities- MB'!$E$9:$E$194,'4. TEUs &amp; Activities- MB'!$W$9:$W$194))*$F200*IF(ISBLANK($G200),1,$G200)*IF(ISBLANK($H200),1,(1-$H200))*IF(ISBLANK($I200),1,(1-$I200))*IF(ISBLANK($J200),1,(1-$J200)),"REVIEW")</f>
        <v>0</v>
      </c>
    </row>
    <row r="201" spans="1:13" x14ac:dyDescent="0.25">
      <c r="A201" s="12"/>
      <c r="B201" s="14"/>
      <c r="C201" s="19"/>
      <c r="D201" s="13"/>
      <c r="E201" s="8" t="str">
        <f>IFERROR(IF(D201="No CAS","",INDEX('DEQ Pollutant List'!$B$7:$B$611,MATCH('5. Pollutant Emissions - MB'!D201,'DEQ Pollutant List'!$A$7:$A$611,0))),"")</f>
        <v/>
      </c>
      <c r="F201" s="20"/>
      <c r="G201" s="37"/>
      <c r="H201" s="47"/>
      <c r="I201" s="47"/>
      <c r="J201" s="38"/>
      <c r="K201" s="18"/>
      <c r="L201" s="12" cm="1">
        <f t="array" ref="L201">IFERROR(IF(ISBLANK($B201),_xlfn.XLOOKUP($A201&amp;$C201,'4. TEUs &amp; Activities- MB'!$A$9:$A$194&amp;'4. TEUs &amp; Activities- MB'!$E$9:$E$194,'4. TEUs &amp; Activities- MB'!$V$9:$V$194),_xlfn.XLOOKUP($B201&amp;$C201,'4. TEUs &amp; Activities- MB'!$B$9:$B$194&amp;'4. TEUs &amp; Activities- MB'!$E$9:$E$194,'4. TEUs &amp; Activities- MB'!$V$9:$V$194))*$F201*IF(ISBLANK($G201),1,$G201)*IF(ISBLANK($H201),1,(1-$H201))*IF(ISBLANK($I201),1,(1-$I201))*IF(ISBLANK($J201),1,(1-$J201)),"REVIEW")</f>
        <v>0</v>
      </c>
      <c r="M201" s="16" cm="1">
        <f t="array" ref="M201">IFERROR(IF(ISBLANK($B201),_xlfn.XLOOKUP($A201&amp;$C201,'4. TEUs &amp; Activities- MB'!$A$9:$A$194&amp;'4. TEUs &amp; Activities- MB'!$E$9:$E$194,'4. TEUs &amp; Activities- MB'!$W$9:$W$194),_xlfn.XLOOKUP($B201&amp;$C201,'4. TEUs &amp; Activities- MB'!$B$9:$B$194&amp;'4. TEUs &amp; Activities- MB'!$E$9:$E$194,'4. TEUs &amp; Activities- MB'!$W$9:$W$194))*$F201*IF(ISBLANK($G201),1,$G201)*IF(ISBLANK($H201),1,(1-$H201))*IF(ISBLANK($I201),1,(1-$I201))*IF(ISBLANK($J201),1,(1-$J201)),"REVIEW")</f>
        <v>0</v>
      </c>
    </row>
    <row r="202" spans="1:13" x14ac:dyDescent="0.25">
      <c r="A202" s="12"/>
      <c r="B202" s="14"/>
      <c r="C202" s="19"/>
      <c r="D202" s="13"/>
      <c r="E202" s="8" t="str">
        <f>IFERROR(IF(D202="No CAS","",INDEX('DEQ Pollutant List'!$B$7:$B$611,MATCH('5. Pollutant Emissions - MB'!D202,'DEQ Pollutant List'!$A$7:$A$611,0))),"")</f>
        <v/>
      </c>
      <c r="F202" s="20"/>
      <c r="G202" s="37"/>
      <c r="H202" s="47"/>
      <c r="I202" s="47"/>
      <c r="J202" s="38"/>
      <c r="K202" s="18"/>
      <c r="L202" s="12" cm="1">
        <f t="array" ref="L202">IFERROR(IF(ISBLANK($B202),_xlfn.XLOOKUP($A202&amp;$C202,'4. TEUs &amp; Activities- MB'!$A$9:$A$194&amp;'4. TEUs &amp; Activities- MB'!$E$9:$E$194,'4. TEUs &amp; Activities- MB'!$V$9:$V$194),_xlfn.XLOOKUP($B202&amp;$C202,'4. TEUs &amp; Activities- MB'!$B$9:$B$194&amp;'4. TEUs &amp; Activities- MB'!$E$9:$E$194,'4. TEUs &amp; Activities- MB'!$V$9:$V$194))*$F202*IF(ISBLANK($G202),1,$G202)*IF(ISBLANK($H202),1,(1-$H202))*IF(ISBLANK($I202),1,(1-$I202))*IF(ISBLANK($J202),1,(1-$J202)),"REVIEW")</f>
        <v>0</v>
      </c>
      <c r="M202" s="16" cm="1">
        <f t="array" ref="M202">IFERROR(IF(ISBLANK($B202),_xlfn.XLOOKUP($A202&amp;$C202,'4. TEUs &amp; Activities- MB'!$A$9:$A$194&amp;'4. TEUs &amp; Activities- MB'!$E$9:$E$194,'4. TEUs &amp; Activities- MB'!$W$9:$W$194),_xlfn.XLOOKUP($B202&amp;$C202,'4. TEUs &amp; Activities- MB'!$B$9:$B$194&amp;'4. TEUs &amp; Activities- MB'!$E$9:$E$194,'4. TEUs &amp; Activities- MB'!$W$9:$W$194))*$F202*IF(ISBLANK($G202),1,$G202)*IF(ISBLANK($H202),1,(1-$H202))*IF(ISBLANK($I202),1,(1-$I202))*IF(ISBLANK($J202),1,(1-$J202)),"REVIEW")</f>
        <v>0</v>
      </c>
    </row>
    <row r="203" spans="1:13" x14ac:dyDescent="0.25">
      <c r="A203" s="12"/>
      <c r="B203" s="14"/>
      <c r="C203" s="19"/>
      <c r="D203" s="13"/>
      <c r="E203" s="8" t="str">
        <f>IFERROR(IF(D203="No CAS","",INDEX('DEQ Pollutant List'!$B$7:$B$611,MATCH('5. Pollutant Emissions - MB'!D203,'DEQ Pollutant List'!$A$7:$A$611,0))),"")</f>
        <v/>
      </c>
      <c r="F203" s="20"/>
      <c r="G203" s="37"/>
      <c r="H203" s="47"/>
      <c r="I203" s="47"/>
      <c r="J203" s="38"/>
      <c r="K203" s="18"/>
      <c r="L203" s="12" cm="1">
        <f t="array" ref="L203">IFERROR(IF(ISBLANK($B203),_xlfn.XLOOKUP($A203&amp;$C203,'4. TEUs &amp; Activities- MB'!$A$9:$A$194&amp;'4. TEUs &amp; Activities- MB'!$E$9:$E$194,'4. TEUs &amp; Activities- MB'!$V$9:$V$194),_xlfn.XLOOKUP($B203&amp;$C203,'4. TEUs &amp; Activities- MB'!$B$9:$B$194&amp;'4. TEUs &amp; Activities- MB'!$E$9:$E$194,'4. TEUs &amp; Activities- MB'!$V$9:$V$194))*$F203*IF(ISBLANK($G203),1,$G203)*IF(ISBLANK($H203),1,(1-$H203))*IF(ISBLANK($I203),1,(1-$I203))*IF(ISBLANK($J203),1,(1-$J203)),"REVIEW")</f>
        <v>0</v>
      </c>
      <c r="M203" s="16" cm="1">
        <f t="array" ref="M203">IFERROR(IF(ISBLANK($B203),_xlfn.XLOOKUP($A203&amp;$C203,'4. TEUs &amp; Activities- MB'!$A$9:$A$194&amp;'4. TEUs &amp; Activities- MB'!$E$9:$E$194,'4. TEUs &amp; Activities- MB'!$W$9:$W$194),_xlfn.XLOOKUP($B203&amp;$C203,'4. TEUs &amp; Activities- MB'!$B$9:$B$194&amp;'4. TEUs &amp; Activities- MB'!$E$9:$E$194,'4. TEUs &amp; Activities- MB'!$W$9:$W$194))*$F203*IF(ISBLANK($G203),1,$G203)*IF(ISBLANK($H203),1,(1-$H203))*IF(ISBLANK($I203),1,(1-$I203))*IF(ISBLANK($J203),1,(1-$J203)),"REVIEW")</f>
        <v>0</v>
      </c>
    </row>
    <row r="204" spans="1:13" x14ac:dyDescent="0.25">
      <c r="A204" s="12"/>
      <c r="B204" s="14"/>
      <c r="C204" s="19"/>
      <c r="D204" s="13"/>
      <c r="E204" s="8" t="str">
        <f>IFERROR(IF(D204="No CAS","",INDEX('DEQ Pollutant List'!$B$7:$B$611,MATCH('5. Pollutant Emissions - MB'!D204,'DEQ Pollutant List'!$A$7:$A$611,0))),"")</f>
        <v/>
      </c>
      <c r="F204" s="20"/>
      <c r="G204" s="37"/>
      <c r="H204" s="47"/>
      <c r="I204" s="47"/>
      <c r="J204" s="38"/>
      <c r="K204" s="18"/>
      <c r="L204" s="12" cm="1">
        <f t="array" ref="L204">IFERROR(IF(ISBLANK($B204),_xlfn.XLOOKUP($A204&amp;$C204,'4. TEUs &amp; Activities- MB'!$A$9:$A$194&amp;'4. TEUs &amp; Activities- MB'!$E$9:$E$194,'4. TEUs &amp; Activities- MB'!$V$9:$V$194),_xlfn.XLOOKUP($B204&amp;$C204,'4. TEUs &amp; Activities- MB'!$B$9:$B$194&amp;'4. TEUs &amp; Activities- MB'!$E$9:$E$194,'4. TEUs &amp; Activities- MB'!$V$9:$V$194))*$F204*IF(ISBLANK($G204),1,$G204)*IF(ISBLANK($H204),1,(1-$H204))*IF(ISBLANK($I204),1,(1-$I204))*IF(ISBLANK($J204),1,(1-$J204)),"REVIEW")</f>
        <v>0</v>
      </c>
      <c r="M204" s="16" cm="1">
        <f t="array" ref="M204">IFERROR(IF(ISBLANK($B204),_xlfn.XLOOKUP($A204&amp;$C204,'4. TEUs &amp; Activities- MB'!$A$9:$A$194&amp;'4. TEUs &amp; Activities- MB'!$E$9:$E$194,'4. TEUs &amp; Activities- MB'!$W$9:$W$194),_xlfn.XLOOKUP($B204&amp;$C204,'4. TEUs &amp; Activities- MB'!$B$9:$B$194&amp;'4. TEUs &amp; Activities- MB'!$E$9:$E$194,'4. TEUs &amp; Activities- MB'!$W$9:$W$194))*$F204*IF(ISBLANK($G204),1,$G204)*IF(ISBLANK($H204),1,(1-$H204))*IF(ISBLANK($I204),1,(1-$I204))*IF(ISBLANK($J204),1,(1-$J204)),"REVIEW")</f>
        <v>0</v>
      </c>
    </row>
    <row r="205" spans="1:13" x14ac:dyDescent="0.25">
      <c r="A205" s="12"/>
      <c r="B205" s="14"/>
      <c r="C205" s="19"/>
      <c r="D205" s="13"/>
      <c r="E205" s="8" t="str">
        <f>IFERROR(IF(D205="No CAS","",INDEX('DEQ Pollutant List'!$B$7:$B$611,MATCH('5. Pollutant Emissions - MB'!D205,'DEQ Pollutant List'!$A$7:$A$611,0))),"")</f>
        <v/>
      </c>
      <c r="F205" s="20"/>
      <c r="G205" s="37"/>
      <c r="H205" s="47"/>
      <c r="I205" s="47"/>
      <c r="J205" s="38"/>
      <c r="K205" s="18"/>
      <c r="L205" s="12" cm="1">
        <f t="array" ref="L205">IFERROR(IF(ISBLANK($B205),_xlfn.XLOOKUP($A205&amp;$C205,'4. TEUs &amp; Activities- MB'!$A$9:$A$194&amp;'4. TEUs &amp; Activities- MB'!$E$9:$E$194,'4. TEUs &amp; Activities- MB'!$V$9:$V$194),_xlfn.XLOOKUP($B205&amp;$C205,'4. TEUs &amp; Activities- MB'!$B$9:$B$194&amp;'4. TEUs &amp; Activities- MB'!$E$9:$E$194,'4. TEUs &amp; Activities- MB'!$V$9:$V$194))*$F205*IF(ISBLANK($G205),1,$G205)*IF(ISBLANK($H205),1,(1-$H205))*IF(ISBLANK($I205),1,(1-$I205))*IF(ISBLANK($J205),1,(1-$J205)),"REVIEW")</f>
        <v>0</v>
      </c>
      <c r="M205" s="16" cm="1">
        <f t="array" ref="M205">IFERROR(IF(ISBLANK($B205),_xlfn.XLOOKUP($A205&amp;$C205,'4. TEUs &amp; Activities- MB'!$A$9:$A$194&amp;'4. TEUs &amp; Activities- MB'!$E$9:$E$194,'4. TEUs &amp; Activities- MB'!$W$9:$W$194),_xlfn.XLOOKUP($B205&amp;$C205,'4. TEUs &amp; Activities- MB'!$B$9:$B$194&amp;'4. TEUs &amp; Activities- MB'!$E$9:$E$194,'4. TEUs &amp; Activities- MB'!$W$9:$W$194))*$F205*IF(ISBLANK($G205),1,$G205)*IF(ISBLANK($H205),1,(1-$H205))*IF(ISBLANK($I205),1,(1-$I205))*IF(ISBLANK($J205),1,(1-$J205)),"REVIEW")</f>
        <v>0</v>
      </c>
    </row>
    <row r="206" spans="1:13" x14ac:dyDescent="0.25">
      <c r="A206" s="12"/>
      <c r="B206" s="14"/>
      <c r="C206" s="19"/>
      <c r="D206" s="13"/>
      <c r="E206" s="8" t="str">
        <f>IFERROR(IF(D206="No CAS","",INDEX('DEQ Pollutant List'!$B$7:$B$611,MATCH('5. Pollutant Emissions - MB'!D206,'DEQ Pollutant List'!$A$7:$A$611,0))),"")</f>
        <v/>
      </c>
      <c r="F206" s="20"/>
      <c r="G206" s="37"/>
      <c r="H206" s="47"/>
      <c r="I206" s="47"/>
      <c r="J206" s="38"/>
      <c r="K206" s="18"/>
      <c r="L206" s="12" cm="1">
        <f t="array" ref="L206">IFERROR(IF(ISBLANK($B206),_xlfn.XLOOKUP($A206&amp;$C206,'4. TEUs &amp; Activities- MB'!$A$9:$A$194&amp;'4. TEUs &amp; Activities- MB'!$E$9:$E$194,'4. TEUs &amp; Activities- MB'!$V$9:$V$194),_xlfn.XLOOKUP($B206&amp;$C206,'4. TEUs &amp; Activities- MB'!$B$9:$B$194&amp;'4. TEUs &amp; Activities- MB'!$E$9:$E$194,'4. TEUs &amp; Activities- MB'!$V$9:$V$194))*$F206*IF(ISBLANK($G206),1,$G206)*IF(ISBLANK($H206),1,(1-$H206))*IF(ISBLANK($I206),1,(1-$I206))*IF(ISBLANK($J206),1,(1-$J206)),"REVIEW")</f>
        <v>0</v>
      </c>
      <c r="M206" s="16" cm="1">
        <f t="array" ref="M206">IFERROR(IF(ISBLANK($B206),_xlfn.XLOOKUP($A206&amp;$C206,'4. TEUs &amp; Activities- MB'!$A$9:$A$194&amp;'4. TEUs &amp; Activities- MB'!$E$9:$E$194,'4. TEUs &amp; Activities- MB'!$W$9:$W$194),_xlfn.XLOOKUP($B206&amp;$C206,'4. TEUs &amp; Activities- MB'!$B$9:$B$194&amp;'4. TEUs &amp; Activities- MB'!$E$9:$E$194,'4. TEUs &amp; Activities- MB'!$W$9:$W$194))*$F206*IF(ISBLANK($G206),1,$G206)*IF(ISBLANK($H206),1,(1-$H206))*IF(ISBLANK($I206),1,(1-$I206))*IF(ISBLANK($J206),1,(1-$J206)),"REVIEW")</f>
        <v>0</v>
      </c>
    </row>
    <row r="207" spans="1:13" x14ac:dyDescent="0.25">
      <c r="A207" s="12"/>
      <c r="B207" s="14"/>
      <c r="C207" s="19"/>
      <c r="D207" s="13"/>
      <c r="E207" s="8" t="str">
        <f>IFERROR(IF(D207="No CAS","",INDEX('DEQ Pollutant List'!$B$7:$B$611,MATCH('5. Pollutant Emissions - MB'!D207,'DEQ Pollutant List'!$A$7:$A$611,0))),"")</f>
        <v/>
      </c>
      <c r="F207" s="20"/>
      <c r="G207" s="37"/>
      <c r="H207" s="47"/>
      <c r="I207" s="47"/>
      <c r="J207" s="38"/>
      <c r="K207" s="18"/>
      <c r="L207" s="12" cm="1">
        <f t="array" ref="L207">IFERROR(IF(ISBLANK($B207),_xlfn.XLOOKUP($A207&amp;$C207,'4. TEUs &amp; Activities- MB'!$A$9:$A$194&amp;'4. TEUs &amp; Activities- MB'!$E$9:$E$194,'4. TEUs &amp; Activities- MB'!$V$9:$V$194),_xlfn.XLOOKUP($B207&amp;$C207,'4. TEUs &amp; Activities- MB'!$B$9:$B$194&amp;'4. TEUs &amp; Activities- MB'!$E$9:$E$194,'4. TEUs &amp; Activities- MB'!$V$9:$V$194))*$F207*IF(ISBLANK($G207),1,$G207)*IF(ISBLANK($H207),1,(1-$H207))*IF(ISBLANK($I207),1,(1-$I207))*IF(ISBLANK($J207),1,(1-$J207)),"REVIEW")</f>
        <v>0</v>
      </c>
      <c r="M207" s="16" cm="1">
        <f t="array" ref="M207">IFERROR(IF(ISBLANK($B207),_xlfn.XLOOKUP($A207&amp;$C207,'4. TEUs &amp; Activities- MB'!$A$9:$A$194&amp;'4. TEUs &amp; Activities- MB'!$E$9:$E$194,'4. TEUs &amp; Activities- MB'!$W$9:$W$194),_xlfn.XLOOKUP($B207&amp;$C207,'4. TEUs &amp; Activities- MB'!$B$9:$B$194&amp;'4. TEUs &amp; Activities- MB'!$E$9:$E$194,'4. TEUs &amp; Activities- MB'!$W$9:$W$194))*$F207*IF(ISBLANK($G207),1,$G207)*IF(ISBLANK($H207),1,(1-$H207))*IF(ISBLANK($I207),1,(1-$I207))*IF(ISBLANK($J207),1,(1-$J207)),"REVIEW")</f>
        <v>0</v>
      </c>
    </row>
    <row r="208" spans="1:13" x14ac:dyDescent="0.25">
      <c r="A208" s="12"/>
      <c r="B208" s="14"/>
      <c r="C208" s="19"/>
      <c r="D208" s="13"/>
      <c r="E208" s="8" t="str">
        <f>IFERROR(IF(D208="No CAS","",INDEX('DEQ Pollutant List'!$B$7:$B$611,MATCH('5. Pollutant Emissions - MB'!D208,'DEQ Pollutant List'!$A$7:$A$611,0))),"")</f>
        <v/>
      </c>
      <c r="F208" s="20"/>
      <c r="G208" s="37"/>
      <c r="H208" s="47"/>
      <c r="I208" s="47"/>
      <c r="J208" s="38"/>
      <c r="K208" s="18"/>
      <c r="L208" s="12" cm="1">
        <f t="array" ref="L208">IFERROR(IF(ISBLANK($B208),_xlfn.XLOOKUP($A208&amp;$C208,'4. TEUs &amp; Activities- MB'!$A$9:$A$194&amp;'4. TEUs &amp; Activities- MB'!$E$9:$E$194,'4. TEUs &amp; Activities- MB'!$V$9:$V$194),_xlfn.XLOOKUP($B208&amp;$C208,'4. TEUs &amp; Activities- MB'!$B$9:$B$194&amp;'4. TEUs &amp; Activities- MB'!$E$9:$E$194,'4. TEUs &amp; Activities- MB'!$V$9:$V$194))*$F208*IF(ISBLANK($G208),1,$G208)*IF(ISBLANK($H208),1,(1-$H208))*IF(ISBLANK($I208),1,(1-$I208))*IF(ISBLANK($J208),1,(1-$J208)),"REVIEW")</f>
        <v>0</v>
      </c>
      <c r="M208" s="16" cm="1">
        <f t="array" ref="M208">IFERROR(IF(ISBLANK($B208),_xlfn.XLOOKUP($A208&amp;$C208,'4. TEUs &amp; Activities- MB'!$A$9:$A$194&amp;'4. TEUs &amp; Activities- MB'!$E$9:$E$194,'4. TEUs &amp; Activities- MB'!$W$9:$W$194),_xlfn.XLOOKUP($B208&amp;$C208,'4. TEUs &amp; Activities- MB'!$B$9:$B$194&amp;'4. TEUs &amp; Activities- MB'!$E$9:$E$194,'4. TEUs &amp; Activities- MB'!$W$9:$W$194))*$F208*IF(ISBLANK($G208),1,$G208)*IF(ISBLANK($H208),1,(1-$H208))*IF(ISBLANK($I208),1,(1-$I208))*IF(ISBLANK($J208),1,(1-$J208)),"REVIEW")</f>
        <v>0</v>
      </c>
    </row>
    <row r="209" spans="1:13" x14ac:dyDescent="0.25">
      <c r="A209" s="12"/>
      <c r="B209" s="14"/>
      <c r="C209" s="19"/>
      <c r="D209" s="13"/>
      <c r="E209" s="8" t="str">
        <f>IFERROR(IF(D209="No CAS","",INDEX('DEQ Pollutant List'!$B$7:$B$611,MATCH('5. Pollutant Emissions - MB'!D209,'DEQ Pollutant List'!$A$7:$A$611,0))),"")</f>
        <v/>
      </c>
      <c r="F209" s="20"/>
      <c r="G209" s="37"/>
      <c r="H209" s="47"/>
      <c r="I209" s="47"/>
      <c r="J209" s="38"/>
      <c r="K209" s="18"/>
      <c r="L209" s="12" cm="1">
        <f t="array" ref="L209">IFERROR(IF(ISBLANK($B209),_xlfn.XLOOKUP($A209&amp;$C209,'4. TEUs &amp; Activities- MB'!$A$9:$A$194&amp;'4. TEUs &amp; Activities- MB'!$E$9:$E$194,'4. TEUs &amp; Activities- MB'!$V$9:$V$194),_xlfn.XLOOKUP($B209&amp;$C209,'4. TEUs &amp; Activities- MB'!$B$9:$B$194&amp;'4. TEUs &amp; Activities- MB'!$E$9:$E$194,'4. TEUs &amp; Activities- MB'!$V$9:$V$194))*$F209*IF(ISBLANK($G209),1,$G209)*IF(ISBLANK($H209),1,(1-$H209))*IF(ISBLANK($I209),1,(1-$I209))*IF(ISBLANK($J209),1,(1-$J209)),"REVIEW")</f>
        <v>0</v>
      </c>
      <c r="M209" s="16" cm="1">
        <f t="array" ref="M209">IFERROR(IF(ISBLANK($B209),_xlfn.XLOOKUP($A209&amp;$C209,'4. TEUs &amp; Activities- MB'!$A$9:$A$194&amp;'4. TEUs &amp; Activities- MB'!$E$9:$E$194,'4. TEUs &amp; Activities- MB'!$W$9:$W$194),_xlfn.XLOOKUP($B209&amp;$C209,'4. TEUs &amp; Activities- MB'!$B$9:$B$194&amp;'4. TEUs &amp; Activities- MB'!$E$9:$E$194,'4. TEUs &amp; Activities- MB'!$W$9:$W$194))*$F209*IF(ISBLANK($G209),1,$G209)*IF(ISBLANK($H209),1,(1-$H209))*IF(ISBLANK($I209),1,(1-$I209))*IF(ISBLANK($J209),1,(1-$J209)),"REVIEW")</f>
        <v>0</v>
      </c>
    </row>
    <row r="210" spans="1:13" x14ac:dyDescent="0.25">
      <c r="A210" s="12"/>
      <c r="B210" s="14"/>
      <c r="C210" s="19"/>
      <c r="D210" s="13"/>
      <c r="E210" s="8" t="str">
        <f>IFERROR(IF(D210="No CAS","",INDEX('DEQ Pollutant List'!$B$7:$B$611,MATCH('5. Pollutant Emissions - MB'!D210,'DEQ Pollutant List'!$A$7:$A$611,0))),"")</f>
        <v/>
      </c>
      <c r="F210" s="20"/>
      <c r="G210" s="37"/>
      <c r="H210" s="47"/>
      <c r="I210" s="47"/>
      <c r="J210" s="38"/>
      <c r="K210" s="18"/>
      <c r="L210" s="12" cm="1">
        <f t="array" ref="L210">IFERROR(IF(ISBLANK($B210),_xlfn.XLOOKUP($A210&amp;$C210,'4. TEUs &amp; Activities- MB'!$A$9:$A$194&amp;'4. TEUs &amp; Activities- MB'!$E$9:$E$194,'4. TEUs &amp; Activities- MB'!$V$9:$V$194),_xlfn.XLOOKUP($B210&amp;$C210,'4. TEUs &amp; Activities- MB'!$B$9:$B$194&amp;'4. TEUs &amp; Activities- MB'!$E$9:$E$194,'4. TEUs &amp; Activities- MB'!$V$9:$V$194))*$F210*IF(ISBLANK($G210),1,$G210)*IF(ISBLANK($H210),1,(1-$H210))*IF(ISBLANK($I210),1,(1-$I210))*IF(ISBLANK($J210),1,(1-$J210)),"REVIEW")</f>
        <v>0</v>
      </c>
      <c r="M210" s="16" cm="1">
        <f t="array" ref="M210">IFERROR(IF(ISBLANK($B210),_xlfn.XLOOKUP($A210&amp;$C210,'4. TEUs &amp; Activities- MB'!$A$9:$A$194&amp;'4. TEUs &amp; Activities- MB'!$E$9:$E$194,'4. TEUs &amp; Activities- MB'!$W$9:$W$194),_xlfn.XLOOKUP($B210&amp;$C210,'4. TEUs &amp; Activities- MB'!$B$9:$B$194&amp;'4. TEUs &amp; Activities- MB'!$E$9:$E$194,'4. TEUs &amp; Activities- MB'!$W$9:$W$194))*$F210*IF(ISBLANK($G210),1,$G210)*IF(ISBLANK($H210),1,(1-$H210))*IF(ISBLANK($I210),1,(1-$I210))*IF(ISBLANK($J210),1,(1-$J210)),"REVIEW")</f>
        <v>0</v>
      </c>
    </row>
    <row r="211" spans="1:13" x14ac:dyDescent="0.25">
      <c r="A211" s="12"/>
      <c r="B211" s="14"/>
      <c r="C211" s="19"/>
      <c r="D211" s="13"/>
      <c r="E211" s="8" t="str">
        <f>IFERROR(IF(D211="No CAS","",INDEX('DEQ Pollutant List'!$B$7:$B$611,MATCH('5. Pollutant Emissions - MB'!D211,'DEQ Pollutant List'!$A$7:$A$611,0))),"")</f>
        <v/>
      </c>
      <c r="F211" s="20"/>
      <c r="G211" s="37"/>
      <c r="H211" s="47"/>
      <c r="I211" s="47"/>
      <c r="J211" s="38"/>
      <c r="K211" s="18"/>
      <c r="L211" s="12" cm="1">
        <f t="array" ref="L211">IFERROR(IF(ISBLANK($B211),_xlfn.XLOOKUP($A211&amp;$C211,'4. TEUs &amp; Activities- MB'!$A$9:$A$194&amp;'4. TEUs &amp; Activities- MB'!$E$9:$E$194,'4. TEUs &amp; Activities- MB'!$V$9:$V$194),_xlfn.XLOOKUP($B211&amp;$C211,'4. TEUs &amp; Activities- MB'!$B$9:$B$194&amp;'4. TEUs &amp; Activities- MB'!$E$9:$E$194,'4. TEUs &amp; Activities- MB'!$V$9:$V$194))*$F211*IF(ISBLANK($G211),1,$G211)*IF(ISBLANK($H211),1,(1-$H211))*IF(ISBLANK($I211),1,(1-$I211))*IF(ISBLANK($J211),1,(1-$J211)),"REVIEW")</f>
        <v>0</v>
      </c>
      <c r="M211" s="16" cm="1">
        <f t="array" ref="M211">IFERROR(IF(ISBLANK($B211),_xlfn.XLOOKUP($A211&amp;$C211,'4. TEUs &amp; Activities- MB'!$A$9:$A$194&amp;'4. TEUs &amp; Activities- MB'!$E$9:$E$194,'4. TEUs &amp; Activities- MB'!$W$9:$W$194),_xlfn.XLOOKUP($B211&amp;$C211,'4. TEUs &amp; Activities- MB'!$B$9:$B$194&amp;'4. TEUs &amp; Activities- MB'!$E$9:$E$194,'4. TEUs &amp; Activities- MB'!$W$9:$W$194))*$F211*IF(ISBLANK($G211),1,$G211)*IF(ISBLANK($H211),1,(1-$H211))*IF(ISBLANK($I211),1,(1-$I211))*IF(ISBLANK($J211),1,(1-$J211)),"REVIEW")</f>
        <v>0</v>
      </c>
    </row>
    <row r="212" spans="1:13" x14ac:dyDescent="0.25">
      <c r="A212" s="12"/>
      <c r="B212" s="14"/>
      <c r="C212" s="19"/>
      <c r="D212" s="13"/>
      <c r="E212" s="8" t="str">
        <f>IFERROR(IF(D212="No CAS","",INDEX('DEQ Pollutant List'!$B$7:$B$611,MATCH('5. Pollutant Emissions - MB'!D212,'DEQ Pollutant List'!$A$7:$A$611,0))),"")</f>
        <v/>
      </c>
      <c r="F212" s="20"/>
      <c r="G212" s="37"/>
      <c r="H212" s="47"/>
      <c r="I212" s="47"/>
      <c r="J212" s="38"/>
      <c r="K212" s="18"/>
      <c r="L212" s="12" cm="1">
        <f t="array" ref="L212">IFERROR(IF(ISBLANK($B212),_xlfn.XLOOKUP($A212&amp;$C212,'4. TEUs &amp; Activities- MB'!$A$9:$A$194&amp;'4. TEUs &amp; Activities- MB'!$E$9:$E$194,'4. TEUs &amp; Activities- MB'!$V$9:$V$194),_xlfn.XLOOKUP($B212&amp;$C212,'4. TEUs &amp; Activities- MB'!$B$9:$B$194&amp;'4. TEUs &amp; Activities- MB'!$E$9:$E$194,'4. TEUs &amp; Activities- MB'!$V$9:$V$194))*$F212*IF(ISBLANK($G212),1,$G212)*IF(ISBLANK($H212),1,(1-$H212))*IF(ISBLANK($I212),1,(1-$I212))*IF(ISBLANK($J212),1,(1-$J212)),"REVIEW")</f>
        <v>0</v>
      </c>
      <c r="M212" s="16" cm="1">
        <f t="array" ref="M212">IFERROR(IF(ISBLANK($B212),_xlfn.XLOOKUP($A212&amp;$C212,'4. TEUs &amp; Activities- MB'!$A$9:$A$194&amp;'4. TEUs &amp; Activities- MB'!$E$9:$E$194,'4. TEUs &amp; Activities- MB'!$W$9:$W$194),_xlfn.XLOOKUP($B212&amp;$C212,'4. TEUs &amp; Activities- MB'!$B$9:$B$194&amp;'4. TEUs &amp; Activities- MB'!$E$9:$E$194,'4. TEUs &amp; Activities- MB'!$W$9:$W$194))*$F212*IF(ISBLANK($G212),1,$G212)*IF(ISBLANK($H212),1,(1-$H212))*IF(ISBLANK($I212),1,(1-$I212))*IF(ISBLANK($J212),1,(1-$J212)),"REVIEW")</f>
        <v>0</v>
      </c>
    </row>
    <row r="213" spans="1:13" x14ac:dyDescent="0.25">
      <c r="A213" s="12"/>
      <c r="B213" s="14"/>
      <c r="C213" s="19"/>
      <c r="D213" s="13"/>
      <c r="E213" s="8" t="str">
        <f>IFERROR(IF(D213="No CAS","",INDEX('DEQ Pollutant List'!$B$7:$B$611,MATCH('5. Pollutant Emissions - MB'!D213,'DEQ Pollutant List'!$A$7:$A$611,0))),"")</f>
        <v/>
      </c>
      <c r="F213" s="20"/>
      <c r="G213" s="37"/>
      <c r="H213" s="47"/>
      <c r="I213" s="47"/>
      <c r="J213" s="38"/>
      <c r="K213" s="18"/>
      <c r="L213" s="12" cm="1">
        <f t="array" ref="L213">IFERROR(IF(ISBLANK($B213),_xlfn.XLOOKUP($A213&amp;$C213,'4. TEUs &amp; Activities- MB'!$A$9:$A$194&amp;'4. TEUs &amp; Activities- MB'!$E$9:$E$194,'4. TEUs &amp; Activities- MB'!$V$9:$V$194),_xlfn.XLOOKUP($B213&amp;$C213,'4. TEUs &amp; Activities- MB'!$B$9:$B$194&amp;'4. TEUs &amp; Activities- MB'!$E$9:$E$194,'4. TEUs &amp; Activities- MB'!$V$9:$V$194))*$F213*IF(ISBLANK($G213),1,$G213)*IF(ISBLANK($H213),1,(1-$H213))*IF(ISBLANK($I213),1,(1-$I213))*IF(ISBLANK($J213),1,(1-$J213)),"REVIEW")</f>
        <v>0</v>
      </c>
      <c r="M213" s="16" cm="1">
        <f t="array" ref="M213">IFERROR(IF(ISBLANK($B213),_xlfn.XLOOKUP($A213&amp;$C213,'4. TEUs &amp; Activities- MB'!$A$9:$A$194&amp;'4. TEUs &amp; Activities- MB'!$E$9:$E$194,'4. TEUs &amp; Activities- MB'!$W$9:$W$194),_xlfn.XLOOKUP($B213&amp;$C213,'4. TEUs &amp; Activities- MB'!$B$9:$B$194&amp;'4. TEUs &amp; Activities- MB'!$E$9:$E$194,'4. TEUs &amp; Activities- MB'!$W$9:$W$194))*$F213*IF(ISBLANK($G213),1,$G213)*IF(ISBLANK($H213),1,(1-$H213))*IF(ISBLANK($I213),1,(1-$I213))*IF(ISBLANK($J213),1,(1-$J213)),"REVIEW")</f>
        <v>0</v>
      </c>
    </row>
    <row r="214" spans="1:13" x14ac:dyDescent="0.25">
      <c r="A214" s="12"/>
      <c r="B214" s="14"/>
      <c r="C214" s="19"/>
      <c r="D214" s="13"/>
      <c r="E214" s="8" t="str">
        <f>IFERROR(IF(D214="No CAS","",INDEX('DEQ Pollutant List'!$B$7:$B$611,MATCH('5. Pollutant Emissions - MB'!D214,'DEQ Pollutant List'!$A$7:$A$611,0))),"")</f>
        <v/>
      </c>
      <c r="F214" s="20"/>
      <c r="G214" s="37"/>
      <c r="H214" s="47"/>
      <c r="I214" s="47"/>
      <c r="J214" s="38"/>
      <c r="K214" s="18"/>
      <c r="L214" s="12" cm="1">
        <f t="array" ref="L214">IFERROR(IF(ISBLANK($B214),_xlfn.XLOOKUP($A214&amp;$C214,'4. TEUs &amp; Activities- MB'!$A$9:$A$194&amp;'4. TEUs &amp; Activities- MB'!$E$9:$E$194,'4. TEUs &amp; Activities- MB'!$V$9:$V$194),_xlfn.XLOOKUP($B214&amp;$C214,'4. TEUs &amp; Activities- MB'!$B$9:$B$194&amp;'4. TEUs &amp; Activities- MB'!$E$9:$E$194,'4. TEUs &amp; Activities- MB'!$V$9:$V$194))*$F214*IF(ISBLANK($G214),1,$G214)*IF(ISBLANK($H214),1,(1-$H214))*IF(ISBLANK($I214),1,(1-$I214))*IF(ISBLANK($J214),1,(1-$J214)),"REVIEW")</f>
        <v>0</v>
      </c>
      <c r="M214" s="16" cm="1">
        <f t="array" ref="M214">IFERROR(IF(ISBLANK($B214),_xlfn.XLOOKUP($A214&amp;$C214,'4. TEUs &amp; Activities- MB'!$A$9:$A$194&amp;'4. TEUs &amp; Activities- MB'!$E$9:$E$194,'4. TEUs &amp; Activities- MB'!$W$9:$W$194),_xlfn.XLOOKUP($B214&amp;$C214,'4. TEUs &amp; Activities- MB'!$B$9:$B$194&amp;'4. TEUs &amp; Activities- MB'!$E$9:$E$194,'4. TEUs &amp; Activities- MB'!$W$9:$W$194))*$F214*IF(ISBLANK($G214),1,$G214)*IF(ISBLANK($H214),1,(1-$H214))*IF(ISBLANK($I214),1,(1-$I214))*IF(ISBLANK($J214),1,(1-$J214)),"REVIEW")</f>
        <v>0</v>
      </c>
    </row>
    <row r="215" spans="1:13" x14ac:dyDescent="0.25">
      <c r="A215" s="12"/>
      <c r="B215" s="14"/>
      <c r="C215" s="19"/>
      <c r="D215" s="13"/>
      <c r="E215" s="8" t="str">
        <f>IFERROR(IF(D215="No CAS","",INDEX('DEQ Pollutant List'!$B$7:$B$611,MATCH('5. Pollutant Emissions - MB'!D215,'DEQ Pollutant List'!$A$7:$A$611,0))),"")</f>
        <v/>
      </c>
      <c r="F215" s="20"/>
      <c r="G215" s="37"/>
      <c r="H215" s="47"/>
      <c r="I215" s="47"/>
      <c r="J215" s="38"/>
      <c r="K215" s="18"/>
      <c r="L215" s="12" cm="1">
        <f t="array" ref="L215">IFERROR(IF(ISBLANK($B215),_xlfn.XLOOKUP($A215&amp;$C215,'4. TEUs &amp; Activities- MB'!$A$9:$A$194&amp;'4. TEUs &amp; Activities- MB'!$E$9:$E$194,'4. TEUs &amp; Activities- MB'!$V$9:$V$194),_xlfn.XLOOKUP($B215&amp;$C215,'4. TEUs &amp; Activities- MB'!$B$9:$B$194&amp;'4. TEUs &amp; Activities- MB'!$E$9:$E$194,'4. TEUs &amp; Activities- MB'!$V$9:$V$194))*$F215*IF(ISBLANK($G215),1,$G215)*IF(ISBLANK($H215),1,(1-$H215))*IF(ISBLANK($I215),1,(1-$I215))*IF(ISBLANK($J215),1,(1-$J215)),"REVIEW")</f>
        <v>0</v>
      </c>
      <c r="M215" s="16" cm="1">
        <f t="array" ref="M215">IFERROR(IF(ISBLANK($B215),_xlfn.XLOOKUP($A215&amp;$C215,'4. TEUs &amp; Activities- MB'!$A$9:$A$194&amp;'4. TEUs &amp; Activities- MB'!$E$9:$E$194,'4. TEUs &amp; Activities- MB'!$W$9:$W$194),_xlfn.XLOOKUP($B215&amp;$C215,'4. TEUs &amp; Activities- MB'!$B$9:$B$194&amp;'4. TEUs &amp; Activities- MB'!$E$9:$E$194,'4. TEUs &amp; Activities- MB'!$W$9:$W$194))*$F215*IF(ISBLANK($G215),1,$G215)*IF(ISBLANK($H215),1,(1-$H215))*IF(ISBLANK($I215),1,(1-$I215))*IF(ISBLANK($J215),1,(1-$J215)),"REVIEW")</f>
        <v>0</v>
      </c>
    </row>
    <row r="216" spans="1:13" x14ac:dyDescent="0.25">
      <c r="A216" s="12"/>
      <c r="B216" s="14"/>
      <c r="C216" s="19"/>
      <c r="D216" s="13"/>
      <c r="E216" s="8" t="str">
        <f>IFERROR(IF(D216="No CAS","",INDEX('DEQ Pollutant List'!$B$7:$B$611,MATCH('5. Pollutant Emissions - MB'!D216,'DEQ Pollutant List'!$A$7:$A$611,0))),"")</f>
        <v/>
      </c>
      <c r="F216" s="20"/>
      <c r="G216" s="37"/>
      <c r="H216" s="47"/>
      <c r="I216" s="47"/>
      <c r="J216" s="38"/>
      <c r="K216" s="18"/>
      <c r="L216" s="12" cm="1">
        <f t="array" ref="L216">IFERROR(IF(ISBLANK($B216),_xlfn.XLOOKUP($A216&amp;$C216,'4. TEUs &amp; Activities- MB'!$A$9:$A$194&amp;'4. TEUs &amp; Activities- MB'!$E$9:$E$194,'4. TEUs &amp; Activities- MB'!$V$9:$V$194),_xlfn.XLOOKUP($B216&amp;$C216,'4. TEUs &amp; Activities- MB'!$B$9:$B$194&amp;'4. TEUs &amp; Activities- MB'!$E$9:$E$194,'4. TEUs &amp; Activities- MB'!$V$9:$V$194))*$F216*IF(ISBLANK($G216),1,$G216)*IF(ISBLANK($H216),1,(1-$H216))*IF(ISBLANK($I216),1,(1-$I216))*IF(ISBLANK($J216),1,(1-$J216)),"REVIEW")</f>
        <v>0</v>
      </c>
      <c r="M216" s="16" cm="1">
        <f t="array" ref="M216">IFERROR(IF(ISBLANK($B216),_xlfn.XLOOKUP($A216&amp;$C216,'4. TEUs &amp; Activities- MB'!$A$9:$A$194&amp;'4. TEUs &amp; Activities- MB'!$E$9:$E$194,'4. TEUs &amp; Activities- MB'!$W$9:$W$194),_xlfn.XLOOKUP($B216&amp;$C216,'4. TEUs &amp; Activities- MB'!$B$9:$B$194&amp;'4. TEUs &amp; Activities- MB'!$E$9:$E$194,'4. TEUs &amp; Activities- MB'!$W$9:$W$194))*$F216*IF(ISBLANK($G216),1,$G216)*IF(ISBLANK($H216),1,(1-$H216))*IF(ISBLANK($I216),1,(1-$I216))*IF(ISBLANK($J216),1,(1-$J216)),"REVIEW")</f>
        <v>0</v>
      </c>
    </row>
    <row r="217" spans="1:13" x14ac:dyDescent="0.25">
      <c r="A217" s="12"/>
      <c r="B217" s="14"/>
      <c r="C217" s="19"/>
      <c r="D217" s="13"/>
      <c r="E217" s="8" t="str">
        <f>IFERROR(IF(D217="No CAS","",INDEX('DEQ Pollutant List'!$B$7:$B$611,MATCH('5. Pollutant Emissions - MB'!D217,'DEQ Pollutant List'!$A$7:$A$611,0))),"")</f>
        <v/>
      </c>
      <c r="F217" s="20"/>
      <c r="G217" s="37"/>
      <c r="H217" s="47"/>
      <c r="I217" s="47"/>
      <c r="J217" s="38"/>
      <c r="K217" s="18"/>
      <c r="L217" s="12" cm="1">
        <f t="array" ref="L217">IFERROR(IF(ISBLANK($B217),_xlfn.XLOOKUP($A217&amp;$C217,'4. TEUs &amp; Activities- MB'!$A$9:$A$194&amp;'4. TEUs &amp; Activities- MB'!$E$9:$E$194,'4. TEUs &amp; Activities- MB'!$V$9:$V$194),_xlfn.XLOOKUP($B217&amp;$C217,'4. TEUs &amp; Activities- MB'!$B$9:$B$194&amp;'4. TEUs &amp; Activities- MB'!$E$9:$E$194,'4. TEUs &amp; Activities- MB'!$V$9:$V$194))*$F217*IF(ISBLANK($G217),1,$G217)*IF(ISBLANK($H217),1,(1-$H217))*IF(ISBLANK($I217),1,(1-$I217))*IF(ISBLANK($J217),1,(1-$J217)),"REVIEW")</f>
        <v>0</v>
      </c>
      <c r="M217" s="16" cm="1">
        <f t="array" ref="M217">IFERROR(IF(ISBLANK($B217),_xlfn.XLOOKUP($A217&amp;$C217,'4. TEUs &amp; Activities- MB'!$A$9:$A$194&amp;'4. TEUs &amp; Activities- MB'!$E$9:$E$194,'4. TEUs &amp; Activities- MB'!$W$9:$W$194),_xlfn.XLOOKUP($B217&amp;$C217,'4. TEUs &amp; Activities- MB'!$B$9:$B$194&amp;'4. TEUs &amp; Activities- MB'!$E$9:$E$194,'4. TEUs &amp; Activities- MB'!$W$9:$W$194))*$F217*IF(ISBLANK($G217),1,$G217)*IF(ISBLANK($H217),1,(1-$H217))*IF(ISBLANK($I217),1,(1-$I217))*IF(ISBLANK($J217),1,(1-$J217)),"REVIEW")</f>
        <v>0</v>
      </c>
    </row>
    <row r="218" spans="1:13" x14ac:dyDescent="0.25">
      <c r="A218" s="12"/>
      <c r="B218" s="14"/>
      <c r="C218" s="19"/>
      <c r="D218" s="13"/>
      <c r="E218" s="8" t="str">
        <f>IFERROR(IF(D218="No CAS","",INDEX('DEQ Pollutant List'!$B$7:$B$611,MATCH('5. Pollutant Emissions - MB'!D218,'DEQ Pollutant List'!$A$7:$A$611,0))),"")</f>
        <v/>
      </c>
      <c r="F218" s="20"/>
      <c r="G218" s="37"/>
      <c r="H218" s="47"/>
      <c r="I218" s="47"/>
      <c r="J218" s="38"/>
      <c r="K218" s="18"/>
      <c r="L218" s="12" cm="1">
        <f t="array" ref="L218">IFERROR(IF(ISBLANK($B218),_xlfn.XLOOKUP($A218&amp;$C218,'4. TEUs &amp; Activities- MB'!$A$9:$A$194&amp;'4. TEUs &amp; Activities- MB'!$E$9:$E$194,'4. TEUs &amp; Activities- MB'!$V$9:$V$194),_xlfn.XLOOKUP($B218&amp;$C218,'4. TEUs &amp; Activities- MB'!$B$9:$B$194&amp;'4. TEUs &amp; Activities- MB'!$E$9:$E$194,'4. TEUs &amp; Activities- MB'!$V$9:$V$194))*$F218*IF(ISBLANK($G218),1,$G218)*IF(ISBLANK($H218),1,(1-$H218))*IF(ISBLANK($I218),1,(1-$I218))*IF(ISBLANK($J218),1,(1-$J218)),"REVIEW")</f>
        <v>0</v>
      </c>
      <c r="M218" s="16" cm="1">
        <f t="array" ref="M218">IFERROR(IF(ISBLANK($B218),_xlfn.XLOOKUP($A218&amp;$C218,'4. TEUs &amp; Activities- MB'!$A$9:$A$194&amp;'4. TEUs &amp; Activities- MB'!$E$9:$E$194,'4. TEUs &amp; Activities- MB'!$W$9:$W$194),_xlfn.XLOOKUP($B218&amp;$C218,'4. TEUs &amp; Activities- MB'!$B$9:$B$194&amp;'4. TEUs &amp; Activities- MB'!$E$9:$E$194,'4. TEUs &amp; Activities- MB'!$W$9:$W$194))*$F218*IF(ISBLANK($G218),1,$G218)*IF(ISBLANK($H218),1,(1-$H218))*IF(ISBLANK($I218),1,(1-$I218))*IF(ISBLANK($J218),1,(1-$J218)),"REVIEW")</f>
        <v>0</v>
      </c>
    </row>
    <row r="219" spans="1:13" x14ac:dyDescent="0.25">
      <c r="A219" s="12"/>
      <c r="B219" s="14"/>
      <c r="C219" s="19"/>
      <c r="D219" s="13"/>
      <c r="E219" s="8" t="str">
        <f>IFERROR(IF(D219="No CAS","",INDEX('DEQ Pollutant List'!$B$7:$B$611,MATCH('5. Pollutant Emissions - MB'!D219,'DEQ Pollutant List'!$A$7:$A$611,0))),"")</f>
        <v/>
      </c>
      <c r="F219" s="20"/>
      <c r="G219" s="37"/>
      <c r="H219" s="47"/>
      <c r="I219" s="47"/>
      <c r="J219" s="38"/>
      <c r="K219" s="18"/>
      <c r="L219" s="12" cm="1">
        <f t="array" ref="L219">IFERROR(IF(ISBLANK($B219),_xlfn.XLOOKUP($A219&amp;$C219,'4. TEUs &amp; Activities- MB'!$A$9:$A$194&amp;'4. TEUs &amp; Activities- MB'!$E$9:$E$194,'4. TEUs &amp; Activities- MB'!$V$9:$V$194),_xlfn.XLOOKUP($B219&amp;$C219,'4. TEUs &amp; Activities- MB'!$B$9:$B$194&amp;'4. TEUs &amp; Activities- MB'!$E$9:$E$194,'4. TEUs &amp; Activities- MB'!$V$9:$V$194))*$F219*IF(ISBLANK($G219),1,$G219)*IF(ISBLANK($H219),1,(1-$H219))*IF(ISBLANK($I219),1,(1-$I219))*IF(ISBLANK($J219),1,(1-$J219)),"REVIEW")</f>
        <v>0</v>
      </c>
      <c r="M219" s="16" cm="1">
        <f t="array" ref="M219">IFERROR(IF(ISBLANK($B219),_xlfn.XLOOKUP($A219&amp;$C219,'4. TEUs &amp; Activities- MB'!$A$9:$A$194&amp;'4. TEUs &amp; Activities- MB'!$E$9:$E$194,'4. TEUs &amp; Activities- MB'!$W$9:$W$194),_xlfn.XLOOKUP($B219&amp;$C219,'4. TEUs &amp; Activities- MB'!$B$9:$B$194&amp;'4. TEUs &amp; Activities- MB'!$E$9:$E$194,'4. TEUs &amp; Activities- MB'!$W$9:$W$194))*$F219*IF(ISBLANK($G219),1,$G219)*IF(ISBLANK($H219),1,(1-$H219))*IF(ISBLANK($I219),1,(1-$I219))*IF(ISBLANK($J219),1,(1-$J219)),"REVIEW")</f>
        <v>0</v>
      </c>
    </row>
    <row r="220" spans="1:13" x14ac:dyDescent="0.25">
      <c r="A220" s="12"/>
      <c r="B220" s="14"/>
      <c r="C220" s="19"/>
      <c r="D220" s="13"/>
      <c r="E220" s="8" t="str">
        <f>IFERROR(IF(D220="No CAS","",INDEX('DEQ Pollutant List'!$B$7:$B$611,MATCH('5. Pollutant Emissions - MB'!D220,'DEQ Pollutant List'!$A$7:$A$611,0))),"")</f>
        <v/>
      </c>
      <c r="F220" s="20"/>
      <c r="G220" s="37"/>
      <c r="H220" s="47"/>
      <c r="I220" s="47"/>
      <c r="J220" s="38"/>
      <c r="K220" s="18"/>
      <c r="L220" s="12" cm="1">
        <f t="array" ref="L220">IFERROR(IF(ISBLANK($B220),_xlfn.XLOOKUP($A220&amp;$C220,'4. TEUs &amp; Activities- MB'!$A$9:$A$194&amp;'4. TEUs &amp; Activities- MB'!$E$9:$E$194,'4. TEUs &amp; Activities- MB'!$V$9:$V$194),_xlfn.XLOOKUP($B220&amp;$C220,'4. TEUs &amp; Activities- MB'!$B$9:$B$194&amp;'4. TEUs &amp; Activities- MB'!$E$9:$E$194,'4. TEUs &amp; Activities- MB'!$V$9:$V$194))*$F220*IF(ISBLANK($G220),1,$G220)*IF(ISBLANK($H220),1,(1-$H220))*IF(ISBLANK($I220),1,(1-$I220))*IF(ISBLANK($J220),1,(1-$J220)),"REVIEW")</f>
        <v>0</v>
      </c>
      <c r="M220" s="16" cm="1">
        <f t="array" ref="M220">IFERROR(IF(ISBLANK($B220),_xlfn.XLOOKUP($A220&amp;$C220,'4. TEUs &amp; Activities- MB'!$A$9:$A$194&amp;'4. TEUs &amp; Activities- MB'!$E$9:$E$194,'4. TEUs &amp; Activities- MB'!$W$9:$W$194),_xlfn.XLOOKUP($B220&amp;$C220,'4. TEUs &amp; Activities- MB'!$B$9:$B$194&amp;'4. TEUs &amp; Activities- MB'!$E$9:$E$194,'4. TEUs &amp; Activities- MB'!$W$9:$W$194))*$F220*IF(ISBLANK($G220),1,$G220)*IF(ISBLANK($H220),1,(1-$H220))*IF(ISBLANK($I220),1,(1-$I220))*IF(ISBLANK($J220),1,(1-$J220)),"REVIEW")</f>
        <v>0</v>
      </c>
    </row>
    <row r="221" spans="1:13" x14ac:dyDescent="0.25">
      <c r="A221" s="12"/>
      <c r="B221" s="14"/>
      <c r="C221" s="19"/>
      <c r="D221" s="13"/>
      <c r="E221" s="8" t="str">
        <f>IFERROR(IF(D221="No CAS","",INDEX('DEQ Pollutant List'!$B$7:$B$611,MATCH('5. Pollutant Emissions - MB'!D221,'DEQ Pollutant List'!$A$7:$A$611,0))),"")</f>
        <v/>
      </c>
      <c r="F221" s="20"/>
      <c r="G221" s="37"/>
      <c r="H221" s="47"/>
      <c r="I221" s="47"/>
      <c r="J221" s="38"/>
      <c r="K221" s="18"/>
      <c r="L221" s="12" cm="1">
        <f t="array" ref="L221">IFERROR(IF(ISBLANK($B221),_xlfn.XLOOKUP($A221&amp;$C221,'4. TEUs &amp; Activities- MB'!$A$9:$A$194&amp;'4. TEUs &amp; Activities- MB'!$E$9:$E$194,'4. TEUs &amp; Activities- MB'!$V$9:$V$194),_xlfn.XLOOKUP($B221&amp;$C221,'4. TEUs &amp; Activities- MB'!$B$9:$B$194&amp;'4. TEUs &amp; Activities- MB'!$E$9:$E$194,'4. TEUs &amp; Activities- MB'!$V$9:$V$194))*$F221*IF(ISBLANK($G221),1,$G221)*IF(ISBLANK($H221),1,(1-$H221))*IF(ISBLANK($I221),1,(1-$I221))*IF(ISBLANK($J221),1,(1-$J221)),"REVIEW")</f>
        <v>0</v>
      </c>
      <c r="M221" s="16" cm="1">
        <f t="array" ref="M221">IFERROR(IF(ISBLANK($B221),_xlfn.XLOOKUP($A221&amp;$C221,'4. TEUs &amp; Activities- MB'!$A$9:$A$194&amp;'4. TEUs &amp; Activities- MB'!$E$9:$E$194,'4. TEUs &amp; Activities- MB'!$W$9:$W$194),_xlfn.XLOOKUP($B221&amp;$C221,'4. TEUs &amp; Activities- MB'!$B$9:$B$194&amp;'4. TEUs &amp; Activities- MB'!$E$9:$E$194,'4. TEUs &amp; Activities- MB'!$W$9:$W$194))*$F221*IF(ISBLANK($G221),1,$G221)*IF(ISBLANK($H221),1,(1-$H221))*IF(ISBLANK($I221),1,(1-$I221))*IF(ISBLANK($J221),1,(1-$J221)),"REVIEW")</f>
        <v>0</v>
      </c>
    </row>
    <row r="222" spans="1:13" x14ac:dyDescent="0.25">
      <c r="A222" s="12"/>
      <c r="B222" s="14"/>
      <c r="C222" s="19"/>
      <c r="D222" s="13"/>
      <c r="E222" s="8" t="str">
        <f>IFERROR(IF(D222="No CAS","",INDEX('DEQ Pollutant List'!$B$7:$B$611,MATCH('5. Pollutant Emissions - MB'!D222,'DEQ Pollutant List'!$A$7:$A$611,0))),"")</f>
        <v/>
      </c>
      <c r="F222" s="20"/>
      <c r="G222" s="37"/>
      <c r="H222" s="47"/>
      <c r="I222" s="47"/>
      <c r="J222" s="38"/>
      <c r="K222" s="18"/>
      <c r="L222" s="12" cm="1">
        <f t="array" ref="L222">IFERROR(IF(ISBLANK($B222),_xlfn.XLOOKUP($A222&amp;$C222,'4. TEUs &amp; Activities- MB'!$A$9:$A$194&amp;'4. TEUs &amp; Activities- MB'!$E$9:$E$194,'4. TEUs &amp; Activities- MB'!$V$9:$V$194),_xlfn.XLOOKUP($B222&amp;$C222,'4. TEUs &amp; Activities- MB'!$B$9:$B$194&amp;'4. TEUs &amp; Activities- MB'!$E$9:$E$194,'4. TEUs &amp; Activities- MB'!$V$9:$V$194))*$F222*IF(ISBLANK($G222),1,$G222)*IF(ISBLANK($H222),1,(1-$H222))*IF(ISBLANK($I222),1,(1-$I222))*IF(ISBLANK($J222),1,(1-$J222)),"REVIEW")</f>
        <v>0</v>
      </c>
      <c r="M222" s="16" cm="1">
        <f t="array" ref="M222">IFERROR(IF(ISBLANK($B222),_xlfn.XLOOKUP($A222&amp;$C222,'4. TEUs &amp; Activities- MB'!$A$9:$A$194&amp;'4. TEUs &amp; Activities- MB'!$E$9:$E$194,'4. TEUs &amp; Activities- MB'!$W$9:$W$194),_xlfn.XLOOKUP($B222&amp;$C222,'4. TEUs &amp; Activities- MB'!$B$9:$B$194&amp;'4. TEUs &amp; Activities- MB'!$E$9:$E$194,'4. TEUs &amp; Activities- MB'!$W$9:$W$194))*$F222*IF(ISBLANK($G222),1,$G222)*IF(ISBLANK($H222),1,(1-$H222))*IF(ISBLANK($I222),1,(1-$I222))*IF(ISBLANK($J222),1,(1-$J222)),"REVIEW")</f>
        <v>0</v>
      </c>
    </row>
    <row r="223" spans="1:13" x14ac:dyDescent="0.25">
      <c r="A223" s="12"/>
      <c r="B223" s="14"/>
      <c r="C223" s="19"/>
      <c r="D223" s="13"/>
      <c r="E223" s="8" t="str">
        <f>IFERROR(IF(D223="No CAS","",INDEX('DEQ Pollutant List'!$B$7:$B$611,MATCH('5. Pollutant Emissions - MB'!D223,'DEQ Pollutant List'!$A$7:$A$611,0))),"")</f>
        <v/>
      </c>
      <c r="F223" s="20"/>
      <c r="G223" s="37"/>
      <c r="H223" s="47"/>
      <c r="I223" s="47"/>
      <c r="J223" s="38"/>
      <c r="K223" s="18"/>
      <c r="L223" s="12" cm="1">
        <f t="array" ref="L223">IFERROR(IF(ISBLANK($B223),_xlfn.XLOOKUP($A223&amp;$C223,'4. TEUs &amp; Activities- MB'!$A$9:$A$194&amp;'4. TEUs &amp; Activities- MB'!$E$9:$E$194,'4. TEUs &amp; Activities- MB'!$V$9:$V$194),_xlfn.XLOOKUP($B223&amp;$C223,'4. TEUs &amp; Activities- MB'!$B$9:$B$194&amp;'4. TEUs &amp; Activities- MB'!$E$9:$E$194,'4. TEUs &amp; Activities- MB'!$V$9:$V$194))*$F223*IF(ISBLANK($G223),1,$G223)*IF(ISBLANK($H223),1,(1-$H223))*IF(ISBLANK($I223),1,(1-$I223))*IF(ISBLANK($J223),1,(1-$J223)),"REVIEW")</f>
        <v>0</v>
      </c>
      <c r="M223" s="16" cm="1">
        <f t="array" ref="M223">IFERROR(IF(ISBLANK($B223),_xlfn.XLOOKUP($A223&amp;$C223,'4. TEUs &amp; Activities- MB'!$A$9:$A$194&amp;'4. TEUs &amp; Activities- MB'!$E$9:$E$194,'4. TEUs &amp; Activities- MB'!$W$9:$W$194),_xlfn.XLOOKUP($B223&amp;$C223,'4. TEUs &amp; Activities- MB'!$B$9:$B$194&amp;'4. TEUs &amp; Activities- MB'!$E$9:$E$194,'4. TEUs &amp; Activities- MB'!$W$9:$W$194))*$F223*IF(ISBLANK($G223),1,$G223)*IF(ISBLANK($H223),1,(1-$H223))*IF(ISBLANK($I223),1,(1-$I223))*IF(ISBLANK($J223),1,(1-$J223)),"REVIEW")</f>
        <v>0</v>
      </c>
    </row>
    <row r="224" spans="1:13" x14ac:dyDescent="0.25">
      <c r="A224" s="12"/>
      <c r="B224" s="14"/>
      <c r="C224" s="19"/>
      <c r="D224" s="13"/>
      <c r="E224" s="8" t="str">
        <f>IFERROR(IF(D224="No CAS","",INDEX('DEQ Pollutant List'!$B$7:$B$611,MATCH('5. Pollutant Emissions - MB'!D224,'DEQ Pollutant List'!$A$7:$A$611,0))),"")</f>
        <v/>
      </c>
      <c r="F224" s="20"/>
      <c r="G224" s="37"/>
      <c r="H224" s="47"/>
      <c r="I224" s="47"/>
      <c r="J224" s="38"/>
      <c r="K224" s="18"/>
      <c r="L224" s="12" cm="1">
        <f t="array" ref="L224">IFERROR(IF(ISBLANK($B224),_xlfn.XLOOKUP($A224&amp;$C224,'4. TEUs &amp; Activities- MB'!$A$9:$A$194&amp;'4. TEUs &amp; Activities- MB'!$E$9:$E$194,'4. TEUs &amp; Activities- MB'!$V$9:$V$194),_xlfn.XLOOKUP($B224&amp;$C224,'4. TEUs &amp; Activities- MB'!$B$9:$B$194&amp;'4. TEUs &amp; Activities- MB'!$E$9:$E$194,'4. TEUs &amp; Activities- MB'!$V$9:$V$194))*$F224*IF(ISBLANK($G224),1,$G224)*IF(ISBLANK($H224),1,(1-$H224))*IF(ISBLANK($I224),1,(1-$I224))*IF(ISBLANK($J224),1,(1-$J224)),"REVIEW")</f>
        <v>0</v>
      </c>
      <c r="M224" s="16" cm="1">
        <f t="array" ref="M224">IFERROR(IF(ISBLANK($B224),_xlfn.XLOOKUP($A224&amp;$C224,'4. TEUs &amp; Activities- MB'!$A$9:$A$194&amp;'4. TEUs &amp; Activities- MB'!$E$9:$E$194,'4. TEUs &amp; Activities- MB'!$W$9:$W$194),_xlfn.XLOOKUP($B224&amp;$C224,'4. TEUs &amp; Activities- MB'!$B$9:$B$194&amp;'4. TEUs &amp; Activities- MB'!$E$9:$E$194,'4. TEUs &amp; Activities- MB'!$W$9:$W$194))*$F224*IF(ISBLANK($G224),1,$G224)*IF(ISBLANK($H224),1,(1-$H224))*IF(ISBLANK($I224),1,(1-$I224))*IF(ISBLANK($J224),1,(1-$J224)),"REVIEW")</f>
        <v>0</v>
      </c>
    </row>
    <row r="225" spans="1:13" x14ac:dyDescent="0.25">
      <c r="A225" s="12"/>
      <c r="B225" s="14"/>
      <c r="C225" s="19"/>
      <c r="D225" s="13"/>
      <c r="E225" s="8" t="str">
        <f>IFERROR(IF(D225="No CAS","",INDEX('DEQ Pollutant List'!$B$7:$B$611,MATCH('5. Pollutant Emissions - MB'!D225,'DEQ Pollutant List'!$A$7:$A$611,0))),"")</f>
        <v/>
      </c>
      <c r="F225" s="20"/>
      <c r="G225" s="37"/>
      <c r="H225" s="47"/>
      <c r="I225" s="47"/>
      <c r="J225" s="38"/>
      <c r="K225" s="18"/>
      <c r="L225" s="12" cm="1">
        <f t="array" ref="L225">IFERROR(IF(ISBLANK($B225),_xlfn.XLOOKUP($A225&amp;$C225,'4. TEUs &amp; Activities- MB'!$A$9:$A$194&amp;'4. TEUs &amp; Activities- MB'!$E$9:$E$194,'4. TEUs &amp; Activities- MB'!$V$9:$V$194),_xlfn.XLOOKUP($B225&amp;$C225,'4. TEUs &amp; Activities- MB'!$B$9:$B$194&amp;'4. TEUs &amp; Activities- MB'!$E$9:$E$194,'4. TEUs &amp; Activities- MB'!$V$9:$V$194))*$F225*IF(ISBLANK($G225),1,$G225)*IF(ISBLANK($H225),1,(1-$H225))*IF(ISBLANK($I225),1,(1-$I225))*IF(ISBLANK($J225),1,(1-$J225)),"REVIEW")</f>
        <v>0</v>
      </c>
      <c r="M225" s="16" cm="1">
        <f t="array" ref="M225">IFERROR(IF(ISBLANK($B225),_xlfn.XLOOKUP($A225&amp;$C225,'4. TEUs &amp; Activities- MB'!$A$9:$A$194&amp;'4. TEUs &amp; Activities- MB'!$E$9:$E$194,'4. TEUs &amp; Activities- MB'!$W$9:$W$194),_xlfn.XLOOKUP($B225&amp;$C225,'4. TEUs &amp; Activities- MB'!$B$9:$B$194&amp;'4. TEUs &amp; Activities- MB'!$E$9:$E$194,'4. TEUs &amp; Activities- MB'!$W$9:$W$194))*$F225*IF(ISBLANK($G225),1,$G225)*IF(ISBLANK($H225),1,(1-$H225))*IF(ISBLANK($I225),1,(1-$I225))*IF(ISBLANK($J225),1,(1-$J225)),"REVIEW")</f>
        <v>0</v>
      </c>
    </row>
    <row r="226" spans="1:13" x14ac:dyDescent="0.25">
      <c r="A226" s="12"/>
      <c r="B226" s="14"/>
      <c r="C226" s="19"/>
      <c r="D226" s="13"/>
      <c r="E226" s="8" t="str">
        <f>IFERROR(IF(D226="No CAS","",INDEX('DEQ Pollutant List'!$B$7:$B$611,MATCH('5. Pollutant Emissions - MB'!D226,'DEQ Pollutant List'!$A$7:$A$611,0))),"")</f>
        <v/>
      </c>
      <c r="F226" s="20"/>
      <c r="G226" s="37"/>
      <c r="H226" s="47"/>
      <c r="I226" s="47"/>
      <c r="J226" s="38"/>
      <c r="K226" s="18"/>
      <c r="L226" s="12" cm="1">
        <f t="array" ref="L226">IFERROR(IF(ISBLANK($B226),_xlfn.XLOOKUP($A226&amp;$C226,'4. TEUs &amp; Activities- MB'!$A$9:$A$194&amp;'4. TEUs &amp; Activities- MB'!$E$9:$E$194,'4. TEUs &amp; Activities- MB'!$V$9:$V$194),_xlfn.XLOOKUP($B226&amp;$C226,'4. TEUs &amp; Activities- MB'!$B$9:$B$194&amp;'4. TEUs &amp; Activities- MB'!$E$9:$E$194,'4. TEUs &amp; Activities- MB'!$V$9:$V$194))*$F226*IF(ISBLANK($G226),1,$G226)*IF(ISBLANK($H226),1,(1-$H226))*IF(ISBLANK($I226),1,(1-$I226))*IF(ISBLANK($J226),1,(1-$J226)),"REVIEW")</f>
        <v>0</v>
      </c>
      <c r="M226" s="16" cm="1">
        <f t="array" ref="M226">IFERROR(IF(ISBLANK($B226),_xlfn.XLOOKUP($A226&amp;$C226,'4. TEUs &amp; Activities- MB'!$A$9:$A$194&amp;'4. TEUs &amp; Activities- MB'!$E$9:$E$194,'4. TEUs &amp; Activities- MB'!$W$9:$W$194),_xlfn.XLOOKUP($B226&amp;$C226,'4. TEUs &amp; Activities- MB'!$B$9:$B$194&amp;'4. TEUs &amp; Activities- MB'!$E$9:$E$194,'4. TEUs &amp; Activities- MB'!$W$9:$W$194))*$F226*IF(ISBLANK($G226),1,$G226)*IF(ISBLANK($H226),1,(1-$H226))*IF(ISBLANK($I226),1,(1-$I226))*IF(ISBLANK($J226),1,(1-$J226)),"REVIEW")</f>
        <v>0</v>
      </c>
    </row>
    <row r="227" spans="1:13" x14ac:dyDescent="0.25">
      <c r="A227" s="12"/>
      <c r="B227" s="14"/>
      <c r="C227" s="19"/>
      <c r="D227" s="13"/>
      <c r="E227" s="8" t="str">
        <f>IFERROR(IF(D227="No CAS","",INDEX('DEQ Pollutant List'!$B$7:$B$611,MATCH('5. Pollutant Emissions - MB'!D227,'DEQ Pollutant List'!$A$7:$A$611,0))),"")</f>
        <v/>
      </c>
      <c r="F227" s="20"/>
      <c r="G227" s="37"/>
      <c r="H227" s="47"/>
      <c r="I227" s="47"/>
      <c r="J227" s="38"/>
      <c r="K227" s="18"/>
      <c r="L227" s="12" cm="1">
        <f t="array" ref="L227">IFERROR(IF(ISBLANK($B227),_xlfn.XLOOKUP($A227&amp;$C227,'4. TEUs &amp; Activities- MB'!$A$9:$A$194&amp;'4. TEUs &amp; Activities- MB'!$E$9:$E$194,'4. TEUs &amp; Activities- MB'!$V$9:$V$194),_xlfn.XLOOKUP($B227&amp;$C227,'4. TEUs &amp; Activities- MB'!$B$9:$B$194&amp;'4. TEUs &amp; Activities- MB'!$E$9:$E$194,'4. TEUs &amp; Activities- MB'!$V$9:$V$194))*$F227*IF(ISBLANK($G227),1,$G227)*IF(ISBLANK($H227),1,(1-$H227))*IF(ISBLANK($I227),1,(1-$I227))*IF(ISBLANK($J227),1,(1-$J227)),"REVIEW")</f>
        <v>0</v>
      </c>
      <c r="M227" s="16" cm="1">
        <f t="array" ref="M227">IFERROR(IF(ISBLANK($B227),_xlfn.XLOOKUP($A227&amp;$C227,'4. TEUs &amp; Activities- MB'!$A$9:$A$194&amp;'4. TEUs &amp; Activities- MB'!$E$9:$E$194,'4. TEUs &amp; Activities- MB'!$W$9:$W$194),_xlfn.XLOOKUP($B227&amp;$C227,'4. TEUs &amp; Activities- MB'!$B$9:$B$194&amp;'4. TEUs &amp; Activities- MB'!$E$9:$E$194,'4. TEUs &amp; Activities- MB'!$W$9:$W$194))*$F227*IF(ISBLANK($G227),1,$G227)*IF(ISBLANK($H227),1,(1-$H227))*IF(ISBLANK($I227),1,(1-$I227))*IF(ISBLANK($J227),1,(1-$J227)),"REVIEW")</f>
        <v>0</v>
      </c>
    </row>
    <row r="228" spans="1:13" x14ac:dyDescent="0.25">
      <c r="A228" s="12"/>
      <c r="B228" s="14"/>
      <c r="C228" s="19"/>
      <c r="D228" s="13"/>
      <c r="E228" s="8" t="str">
        <f>IFERROR(IF(D228="No CAS","",INDEX('DEQ Pollutant List'!$B$7:$B$611,MATCH('5. Pollutant Emissions - MB'!D228,'DEQ Pollutant List'!$A$7:$A$611,0))),"")</f>
        <v/>
      </c>
      <c r="F228" s="20"/>
      <c r="G228" s="37"/>
      <c r="H228" s="47"/>
      <c r="I228" s="47"/>
      <c r="J228" s="38"/>
      <c r="K228" s="18"/>
      <c r="L228" s="12" cm="1">
        <f t="array" ref="L228">IFERROR(IF(ISBLANK($B228),_xlfn.XLOOKUP($A228&amp;$C228,'4. TEUs &amp; Activities- MB'!$A$9:$A$194&amp;'4. TEUs &amp; Activities- MB'!$E$9:$E$194,'4. TEUs &amp; Activities- MB'!$V$9:$V$194),_xlfn.XLOOKUP($B228&amp;$C228,'4. TEUs &amp; Activities- MB'!$B$9:$B$194&amp;'4. TEUs &amp; Activities- MB'!$E$9:$E$194,'4. TEUs &amp; Activities- MB'!$V$9:$V$194))*$F228*IF(ISBLANK($G228),1,$G228)*IF(ISBLANK($H228),1,(1-$H228))*IF(ISBLANK($I228),1,(1-$I228))*IF(ISBLANK($J228),1,(1-$J228)),"REVIEW")</f>
        <v>0</v>
      </c>
      <c r="M228" s="16" cm="1">
        <f t="array" ref="M228">IFERROR(IF(ISBLANK($B228),_xlfn.XLOOKUP($A228&amp;$C228,'4. TEUs &amp; Activities- MB'!$A$9:$A$194&amp;'4. TEUs &amp; Activities- MB'!$E$9:$E$194,'4. TEUs &amp; Activities- MB'!$W$9:$W$194),_xlfn.XLOOKUP($B228&amp;$C228,'4. TEUs &amp; Activities- MB'!$B$9:$B$194&amp;'4. TEUs &amp; Activities- MB'!$E$9:$E$194,'4. TEUs &amp; Activities- MB'!$W$9:$W$194))*$F228*IF(ISBLANK($G228),1,$G228)*IF(ISBLANK($H228),1,(1-$H228))*IF(ISBLANK($I228),1,(1-$I228))*IF(ISBLANK($J228),1,(1-$J228)),"REVIEW")</f>
        <v>0</v>
      </c>
    </row>
    <row r="229" spans="1:13" x14ac:dyDescent="0.25">
      <c r="A229" s="12"/>
      <c r="B229" s="14"/>
      <c r="C229" s="19"/>
      <c r="D229" s="13"/>
      <c r="E229" s="8" t="str">
        <f>IFERROR(IF(D229="No CAS","",INDEX('DEQ Pollutant List'!$B$7:$B$611,MATCH('5. Pollutant Emissions - MB'!D229,'DEQ Pollutant List'!$A$7:$A$611,0))),"")</f>
        <v/>
      </c>
      <c r="F229" s="20"/>
      <c r="G229" s="37"/>
      <c r="H229" s="47"/>
      <c r="I229" s="47"/>
      <c r="J229" s="38"/>
      <c r="K229" s="18"/>
      <c r="L229" s="12" cm="1">
        <f t="array" ref="L229">IFERROR(IF(ISBLANK($B229),_xlfn.XLOOKUP($A229&amp;$C229,'4. TEUs &amp; Activities- MB'!$A$9:$A$194&amp;'4. TEUs &amp; Activities- MB'!$E$9:$E$194,'4. TEUs &amp; Activities- MB'!$V$9:$V$194),_xlfn.XLOOKUP($B229&amp;$C229,'4. TEUs &amp; Activities- MB'!$B$9:$B$194&amp;'4. TEUs &amp; Activities- MB'!$E$9:$E$194,'4. TEUs &amp; Activities- MB'!$V$9:$V$194))*$F229*IF(ISBLANK($G229),1,$G229)*IF(ISBLANK($H229),1,(1-$H229))*IF(ISBLANK($I229),1,(1-$I229))*IF(ISBLANK($J229),1,(1-$J229)),"REVIEW")</f>
        <v>0</v>
      </c>
      <c r="M229" s="16" cm="1">
        <f t="array" ref="M229">IFERROR(IF(ISBLANK($B229),_xlfn.XLOOKUP($A229&amp;$C229,'4. TEUs &amp; Activities- MB'!$A$9:$A$194&amp;'4. TEUs &amp; Activities- MB'!$E$9:$E$194,'4. TEUs &amp; Activities- MB'!$W$9:$W$194),_xlfn.XLOOKUP($B229&amp;$C229,'4. TEUs &amp; Activities- MB'!$B$9:$B$194&amp;'4. TEUs &amp; Activities- MB'!$E$9:$E$194,'4. TEUs &amp; Activities- MB'!$W$9:$W$194))*$F229*IF(ISBLANK($G229),1,$G229)*IF(ISBLANK($H229),1,(1-$H229))*IF(ISBLANK($I229),1,(1-$I229))*IF(ISBLANK($J229),1,(1-$J229)),"REVIEW")</f>
        <v>0</v>
      </c>
    </row>
    <row r="230" spans="1:13" x14ac:dyDescent="0.25">
      <c r="A230" s="12"/>
      <c r="B230" s="14"/>
      <c r="C230" s="19"/>
      <c r="D230" s="13"/>
      <c r="E230" s="8" t="str">
        <f>IFERROR(IF(D230="No CAS","",INDEX('DEQ Pollutant List'!$B$7:$B$611,MATCH('5. Pollutant Emissions - MB'!D230,'DEQ Pollutant List'!$A$7:$A$611,0))),"")</f>
        <v/>
      </c>
      <c r="F230" s="20"/>
      <c r="G230" s="37"/>
      <c r="H230" s="47"/>
      <c r="I230" s="47"/>
      <c r="J230" s="38"/>
      <c r="K230" s="18"/>
      <c r="L230" s="12" cm="1">
        <f t="array" ref="L230">IFERROR(IF(ISBLANK($B230),_xlfn.XLOOKUP($A230&amp;$C230,'4. TEUs &amp; Activities- MB'!$A$9:$A$194&amp;'4. TEUs &amp; Activities- MB'!$E$9:$E$194,'4. TEUs &amp; Activities- MB'!$V$9:$V$194),_xlfn.XLOOKUP($B230&amp;$C230,'4. TEUs &amp; Activities- MB'!$B$9:$B$194&amp;'4. TEUs &amp; Activities- MB'!$E$9:$E$194,'4. TEUs &amp; Activities- MB'!$V$9:$V$194))*$F230*IF(ISBLANK($G230),1,$G230)*IF(ISBLANK($H230),1,(1-$H230))*IF(ISBLANK($I230),1,(1-$I230))*IF(ISBLANK($J230),1,(1-$J230)),"REVIEW")</f>
        <v>0</v>
      </c>
      <c r="M230" s="16" cm="1">
        <f t="array" ref="M230">IFERROR(IF(ISBLANK($B230),_xlfn.XLOOKUP($A230&amp;$C230,'4. TEUs &amp; Activities- MB'!$A$9:$A$194&amp;'4. TEUs &amp; Activities- MB'!$E$9:$E$194,'4. TEUs &amp; Activities- MB'!$W$9:$W$194),_xlfn.XLOOKUP($B230&amp;$C230,'4. TEUs &amp; Activities- MB'!$B$9:$B$194&amp;'4. TEUs &amp; Activities- MB'!$E$9:$E$194,'4. TEUs &amp; Activities- MB'!$W$9:$W$194))*$F230*IF(ISBLANK($G230),1,$G230)*IF(ISBLANK($H230),1,(1-$H230))*IF(ISBLANK($I230),1,(1-$I230))*IF(ISBLANK($J230),1,(1-$J230)),"REVIEW")</f>
        <v>0</v>
      </c>
    </row>
    <row r="231" spans="1:13" x14ac:dyDescent="0.25">
      <c r="A231" s="12"/>
      <c r="B231" s="14"/>
      <c r="C231" s="19"/>
      <c r="D231" s="13"/>
      <c r="E231" s="8" t="str">
        <f>IFERROR(IF(D231="No CAS","",INDEX('DEQ Pollutant List'!$B$7:$B$611,MATCH('5. Pollutant Emissions - MB'!D231,'DEQ Pollutant List'!$A$7:$A$611,0))),"")</f>
        <v/>
      </c>
      <c r="F231" s="20"/>
      <c r="G231" s="37"/>
      <c r="H231" s="47"/>
      <c r="I231" s="47"/>
      <c r="J231" s="38"/>
      <c r="K231" s="18"/>
      <c r="L231" s="12" cm="1">
        <f t="array" ref="L231">IFERROR(IF(ISBLANK($B231),_xlfn.XLOOKUP($A231&amp;$C231,'4. TEUs &amp; Activities- MB'!$A$9:$A$194&amp;'4. TEUs &amp; Activities- MB'!$E$9:$E$194,'4. TEUs &amp; Activities- MB'!$V$9:$V$194),_xlfn.XLOOKUP($B231&amp;$C231,'4. TEUs &amp; Activities- MB'!$B$9:$B$194&amp;'4. TEUs &amp; Activities- MB'!$E$9:$E$194,'4. TEUs &amp; Activities- MB'!$V$9:$V$194))*$F231*IF(ISBLANK($G231),1,$G231)*IF(ISBLANK($H231),1,(1-$H231))*IF(ISBLANK($I231),1,(1-$I231))*IF(ISBLANK($J231),1,(1-$J231)),"REVIEW")</f>
        <v>0</v>
      </c>
      <c r="M231" s="16" cm="1">
        <f t="array" ref="M231">IFERROR(IF(ISBLANK($B231),_xlfn.XLOOKUP($A231&amp;$C231,'4. TEUs &amp; Activities- MB'!$A$9:$A$194&amp;'4. TEUs &amp; Activities- MB'!$E$9:$E$194,'4. TEUs &amp; Activities- MB'!$W$9:$W$194),_xlfn.XLOOKUP($B231&amp;$C231,'4. TEUs &amp; Activities- MB'!$B$9:$B$194&amp;'4. TEUs &amp; Activities- MB'!$E$9:$E$194,'4. TEUs &amp; Activities- MB'!$W$9:$W$194))*$F231*IF(ISBLANK($G231),1,$G231)*IF(ISBLANK($H231),1,(1-$H231))*IF(ISBLANK($I231),1,(1-$I231))*IF(ISBLANK($J231),1,(1-$J231)),"REVIEW")</f>
        <v>0</v>
      </c>
    </row>
    <row r="232" spans="1:13" x14ac:dyDescent="0.25">
      <c r="A232" s="12"/>
      <c r="B232" s="14"/>
      <c r="C232" s="19"/>
      <c r="D232" s="13"/>
      <c r="E232" s="8" t="str">
        <f>IFERROR(IF(D232="No CAS","",INDEX('DEQ Pollutant List'!$B$7:$B$611,MATCH('5. Pollutant Emissions - MB'!D232,'DEQ Pollutant List'!$A$7:$A$611,0))),"")</f>
        <v/>
      </c>
      <c r="F232" s="20"/>
      <c r="G232" s="37"/>
      <c r="H232" s="47"/>
      <c r="I232" s="47"/>
      <c r="J232" s="38"/>
      <c r="K232" s="18"/>
      <c r="L232" s="12" cm="1">
        <f t="array" ref="L232">IFERROR(IF(ISBLANK($B232),_xlfn.XLOOKUP($A232&amp;$C232,'4. TEUs &amp; Activities- MB'!$A$9:$A$194&amp;'4. TEUs &amp; Activities- MB'!$E$9:$E$194,'4. TEUs &amp; Activities- MB'!$V$9:$V$194),_xlfn.XLOOKUP($B232&amp;$C232,'4. TEUs &amp; Activities- MB'!$B$9:$B$194&amp;'4. TEUs &amp; Activities- MB'!$E$9:$E$194,'4. TEUs &amp; Activities- MB'!$V$9:$V$194))*$F232*IF(ISBLANK($G232),1,$G232)*IF(ISBLANK($H232),1,(1-$H232))*IF(ISBLANK($I232),1,(1-$I232))*IF(ISBLANK($J232),1,(1-$J232)),"REVIEW")</f>
        <v>0</v>
      </c>
      <c r="M232" s="16" cm="1">
        <f t="array" ref="M232">IFERROR(IF(ISBLANK($B232),_xlfn.XLOOKUP($A232&amp;$C232,'4. TEUs &amp; Activities- MB'!$A$9:$A$194&amp;'4. TEUs &amp; Activities- MB'!$E$9:$E$194,'4. TEUs &amp; Activities- MB'!$W$9:$W$194),_xlfn.XLOOKUP($B232&amp;$C232,'4. TEUs &amp; Activities- MB'!$B$9:$B$194&amp;'4. TEUs &amp; Activities- MB'!$E$9:$E$194,'4. TEUs &amp; Activities- MB'!$W$9:$W$194))*$F232*IF(ISBLANK($G232),1,$G232)*IF(ISBLANK($H232),1,(1-$H232))*IF(ISBLANK($I232),1,(1-$I232))*IF(ISBLANK($J232),1,(1-$J232)),"REVIEW")</f>
        <v>0</v>
      </c>
    </row>
    <row r="233" spans="1:13" x14ac:dyDescent="0.25">
      <c r="A233" s="12"/>
      <c r="B233" s="14"/>
      <c r="C233" s="19"/>
      <c r="D233" s="13"/>
      <c r="E233" s="8" t="str">
        <f>IFERROR(IF(D233="No CAS","",INDEX('DEQ Pollutant List'!$B$7:$B$611,MATCH('5. Pollutant Emissions - MB'!D233,'DEQ Pollutant List'!$A$7:$A$611,0))),"")</f>
        <v/>
      </c>
      <c r="F233" s="20"/>
      <c r="G233" s="37"/>
      <c r="H233" s="47"/>
      <c r="I233" s="47"/>
      <c r="J233" s="38"/>
      <c r="K233" s="18"/>
      <c r="L233" s="12" cm="1">
        <f t="array" ref="L233">IFERROR(IF(ISBLANK($B233),_xlfn.XLOOKUP($A233&amp;$C233,'4. TEUs &amp; Activities- MB'!$A$9:$A$194&amp;'4. TEUs &amp; Activities- MB'!$E$9:$E$194,'4. TEUs &amp; Activities- MB'!$V$9:$V$194),_xlfn.XLOOKUP($B233&amp;$C233,'4. TEUs &amp; Activities- MB'!$B$9:$B$194&amp;'4. TEUs &amp; Activities- MB'!$E$9:$E$194,'4. TEUs &amp; Activities- MB'!$V$9:$V$194))*$F233*IF(ISBLANK($G233),1,$G233)*IF(ISBLANK($H233),1,(1-$H233))*IF(ISBLANK($I233),1,(1-$I233))*IF(ISBLANK($J233),1,(1-$J233)),"REVIEW")</f>
        <v>0</v>
      </c>
      <c r="M233" s="16" cm="1">
        <f t="array" ref="M233">IFERROR(IF(ISBLANK($B233),_xlfn.XLOOKUP($A233&amp;$C233,'4. TEUs &amp; Activities- MB'!$A$9:$A$194&amp;'4. TEUs &amp; Activities- MB'!$E$9:$E$194,'4. TEUs &amp; Activities- MB'!$W$9:$W$194),_xlfn.XLOOKUP($B233&amp;$C233,'4. TEUs &amp; Activities- MB'!$B$9:$B$194&amp;'4. TEUs &amp; Activities- MB'!$E$9:$E$194,'4. TEUs &amp; Activities- MB'!$W$9:$W$194))*$F233*IF(ISBLANK($G233),1,$G233)*IF(ISBLANK($H233),1,(1-$H233))*IF(ISBLANK($I233),1,(1-$I233))*IF(ISBLANK($J233),1,(1-$J233)),"REVIEW")</f>
        <v>0</v>
      </c>
    </row>
    <row r="234" spans="1:13" x14ac:dyDescent="0.25">
      <c r="A234" s="12"/>
      <c r="B234" s="14"/>
      <c r="C234" s="19"/>
      <c r="D234" s="13"/>
      <c r="E234" s="8" t="str">
        <f>IFERROR(IF(D234="No CAS","",INDEX('DEQ Pollutant List'!$B$7:$B$611,MATCH('5. Pollutant Emissions - MB'!D234,'DEQ Pollutant List'!$A$7:$A$611,0))),"")</f>
        <v/>
      </c>
      <c r="F234" s="20"/>
      <c r="G234" s="37"/>
      <c r="H234" s="47"/>
      <c r="I234" s="47"/>
      <c r="J234" s="38"/>
      <c r="K234" s="18"/>
      <c r="L234" s="12" cm="1">
        <f t="array" ref="L234">IFERROR(IF(ISBLANK($B234),_xlfn.XLOOKUP($A234&amp;$C234,'4. TEUs &amp; Activities- MB'!$A$9:$A$194&amp;'4. TEUs &amp; Activities- MB'!$E$9:$E$194,'4. TEUs &amp; Activities- MB'!$V$9:$V$194),_xlfn.XLOOKUP($B234&amp;$C234,'4. TEUs &amp; Activities- MB'!$B$9:$B$194&amp;'4. TEUs &amp; Activities- MB'!$E$9:$E$194,'4. TEUs &amp; Activities- MB'!$V$9:$V$194))*$F234*IF(ISBLANK($G234),1,$G234)*IF(ISBLANK($H234),1,(1-$H234))*IF(ISBLANK($I234),1,(1-$I234))*IF(ISBLANK($J234),1,(1-$J234)),"REVIEW")</f>
        <v>0</v>
      </c>
      <c r="M234" s="16" cm="1">
        <f t="array" ref="M234">IFERROR(IF(ISBLANK($B234),_xlfn.XLOOKUP($A234&amp;$C234,'4. TEUs &amp; Activities- MB'!$A$9:$A$194&amp;'4. TEUs &amp; Activities- MB'!$E$9:$E$194,'4. TEUs &amp; Activities- MB'!$W$9:$W$194),_xlfn.XLOOKUP($B234&amp;$C234,'4. TEUs &amp; Activities- MB'!$B$9:$B$194&amp;'4. TEUs &amp; Activities- MB'!$E$9:$E$194,'4. TEUs &amp; Activities- MB'!$W$9:$W$194))*$F234*IF(ISBLANK($G234),1,$G234)*IF(ISBLANK($H234),1,(1-$H234))*IF(ISBLANK($I234),1,(1-$I234))*IF(ISBLANK($J234),1,(1-$J234)),"REVIEW")</f>
        <v>0</v>
      </c>
    </row>
    <row r="235" spans="1:13" x14ac:dyDescent="0.25">
      <c r="A235" s="12"/>
      <c r="B235" s="14"/>
      <c r="C235" s="19"/>
      <c r="D235" s="13"/>
      <c r="E235" s="8" t="str">
        <f>IFERROR(IF(D235="No CAS","",INDEX('DEQ Pollutant List'!$B$7:$B$611,MATCH('5. Pollutant Emissions - MB'!D235,'DEQ Pollutant List'!$A$7:$A$611,0))),"")</f>
        <v/>
      </c>
      <c r="F235" s="20"/>
      <c r="G235" s="37"/>
      <c r="H235" s="47"/>
      <c r="I235" s="47"/>
      <c r="J235" s="38"/>
      <c r="K235" s="18"/>
      <c r="L235" s="12" cm="1">
        <f t="array" ref="L235">IFERROR(IF(ISBLANK($B235),_xlfn.XLOOKUP($A235&amp;$C235,'4. TEUs &amp; Activities- MB'!$A$9:$A$194&amp;'4. TEUs &amp; Activities- MB'!$E$9:$E$194,'4. TEUs &amp; Activities- MB'!$V$9:$V$194),_xlfn.XLOOKUP($B235&amp;$C235,'4. TEUs &amp; Activities- MB'!$B$9:$B$194&amp;'4. TEUs &amp; Activities- MB'!$E$9:$E$194,'4. TEUs &amp; Activities- MB'!$V$9:$V$194))*$F235*IF(ISBLANK($G235),1,$G235)*IF(ISBLANK($H235),1,(1-$H235))*IF(ISBLANK($I235),1,(1-$I235))*IF(ISBLANK($J235),1,(1-$J235)),"REVIEW")</f>
        <v>0</v>
      </c>
      <c r="M235" s="16" cm="1">
        <f t="array" ref="M235">IFERROR(IF(ISBLANK($B235),_xlfn.XLOOKUP($A235&amp;$C235,'4. TEUs &amp; Activities- MB'!$A$9:$A$194&amp;'4. TEUs &amp; Activities- MB'!$E$9:$E$194,'4. TEUs &amp; Activities- MB'!$W$9:$W$194),_xlfn.XLOOKUP($B235&amp;$C235,'4. TEUs &amp; Activities- MB'!$B$9:$B$194&amp;'4. TEUs &amp; Activities- MB'!$E$9:$E$194,'4. TEUs &amp; Activities- MB'!$W$9:$W$194))*$F235*IF(ISBLANK($G235),1,$G235)*IF(ISBLANK($H235),1,(1-$H235))*IF(ISBLANK($I235),1,(1-$I235))*IF(ISBLANK($J235),1,(1-$J235)),"REVIEW")</f>
        <v>0</v>
      </c>
    </row>
    <row r="236" spans="1:13" x14ac:dyDescent="0.25">
      <c r="A236" s="12"/>
      <c r="B236" s="14"/>
      <c r="C236" s="19"/>
      <c r="D236" s="13"/>
      <c r="E236" s="8" t="str">
        <f>IFERROR(IF(D236="No CAS","",INDEX('DEQ Pollutant List'!$B$7:$B$611,MATCH('5. Pollutant Emissions - MB'!D236,'DEQ Pollutant List'!$A$7:$A$611,0))),"")</f>
        <v/>
      </c>
      <c r="F236" s="20"/>
      <c r="G236" s="37"/>
      <c r="H236" s="47"/>
      <c r="I236" s="47"/>
      <c r="J236" s="38"/>
      <c r="K236" s="18"/>
      <c r="L236" s="12" cm="1">
        <f t="array" ref="L236">IFERROR(IF(ISBLANK($B236),_xlfn.XLOOKUP($A236&amp;$C236,'4. TEUs &amp; Activities- MB'!$A$9:$A$194&amp;'4. TEUs &amp; Activities- MB'!$E$9:$E$194,'4. TEUs &amp; Activities- MB'!$V$9:$V$194),_xlfn.XLOOKUP($B236&amp;$C236,'4. TEUs &amp; Activities- MB'!$B$9:$B$194&amp;'4. TEUs &amp; Activities- MB'!$E$9:$E$194,'4. TEUs &amp; Activities- MB'!$V$9:$V$194))*$F236*IF(ISBLANK($G236),1,$G236)*IF(ISBLANK($H236),1,(1-$H236))*IF(ISBLANK($I236),1,(1-$I236))*IF(ISBLANK($J236),1,(1-$J236)),"REVIEW")</f>
        <v>0</v>
      </c>
      <c r="M236" s="16" cm="1">
        <f t="array" ref="M236">IFERROR(IF(ISBLANK($B236),_xlfn.XLOOKUP($A236&amp;$C236,'4. TEUs &amp; Activities- MB'!$A$9:$A$194&amp;'4. TEUs &amp; Activities- MB'!$E$9:$E$194,'4. TEUs &amp; Activities- MB'!$W$9:$W$194),_xlfn.XLOOKUP($B236&amp;$C236,'4. TEUs &amp; Activities- MB'!$B$9:$B$194&amp;'4. TEUs &amp; Activities- MB'!$E$9:$E$194,'4. TEUs &amp; Activities- MB'!$W$9:$W$194))*$F236*IF(ISBLANK($G236),1,$G236)*IF(ISBLANK($H236),1,(1-$H236))*IF(ISBLANK($I236),1,(1-$I236))*IF(ISBLANK($J236),1,(1-$J236)),"REVIEW")</f>
        <v>0</v>
      </c>
    </row>
    <row r="237" spans="1:13" x14ac:dyDescent="0.25">
      <c r="A237" s="12"/>
      <c r="B237" s="14"/>
      <c r="C237" s="19"/>
      <c r="D237" s="13"/>
      <c r="E237" s="8" t="str">
        <f>IFERROR(IF(D237="No CAS","",INDEX('DEQ Pollutant List'!$B$7:$B$611,MATCH('5. Pollutant Emissions - MB'!D237,'DEQ Pollutant List'!$A$7:$A$611,0))),"")</f>
        <v/>
      </c>
      <c r="F237" s="20"/>
      <c r="G237" s="37"/>
      <c r="H237" s="47"/>
      <c r="I237" s="47"/>
      <c r="J237" s="38"/>
      <c r="K237" s="18"/>
      <c r="L237" s="12" cm="1">
        <f t="array" ref="L237">IFERROR(IF(ISBLANK($B237),_xlfn.XLOOKUP($A237&amp;$C237,'4. TEUs &amp; Activities- MB'!$A$9:$A$194&amp;'4. TEUs &amp; Activities- MB'!$E$9:$E$194,'4. TEUs &amp; Activities- MB'!$V$9:$V$194),_xlfn.XLOOKUP($B237&amp;$C237,'4. TEUs &amp; Activities- MB'!$B$9:$B$194&amp;'4. TEUs &amp; Activities- MB'!$E$9:$E$194,'4. TEUs &amp; Activities- MB'!$V$9:$V$194))*$F237*IF(ISBLANK($G237),1,$G237)*IF(ISBLANK($H237),1,(1-$H237))*IF(ISBLANK($I237),1,(1-$I237))*IF(ISBLANK($J237),1,(1-$J237)),"REVIEW")</f>
        <v>0</v>
      </c>
      <c r="M237" s="16" cm="1">
        <f t="array" ref="M237">IFERROR(IF(ISBLANK($B237),_xlfn.XLOOKUP($A237&amp;$C237,'4. TEUs &amp; Activities- MB'!$A$9:$A$194&amp;'4. TEUs &amp; Activities- MB'!$E$9:$E$194,'4. TEUs &amp; Activities- MB'!$W$9:$W$194),_xlfn.XLOOKUP($B237&amp;$C237,'4. TEUs &amp; Activities- MB'!$B$9:$B$194&amp;'4. TEUs &amp; Activities- MB'!$E$9:$E$194,'4. TEUs &amp; Activities- MB'!$W$9:$W$194))*$F237*IF(ISBLANK($G237),1,$G237)*IF(ISBLANK($H237),1,(1-$H237))*IF(ISBLANK($I237),1,(1-$I237))*IF(ISBLANK($J237),1,(1-$J237)),"REVIEW")</f>
        <v>0</v>
      </c>
    </row>
    <row r="238" spans="1:13" x14ac:dyDescent="0.25">
      <c r="A238" s="12"/>
      <c r="B238" s="14"/>
      <c r="C238" s="19"/>
      <c r="D238" s="13"/>
      <c r="E238" s="8" t="str">
        <f>IFERROR(IF(D238="No CAS","",INDEX('DEQ Pollutant List'!$B$7:$B$611,MATCH('5. Pollutant Emissions - MB'!D238,'DEQ Pollutant List'!$A$7:$A$611,0))),"")</f>
        <v/>
      </c>
      <c r="F238" s="20"/>
      <c r="G238" s="37"/>
      <c r="H238" s="47"/>
      <c r="I238" s="47"/>
      <c r="J238" s="38"/>
      <c r="K238" s="18"/>
      <c r="L238" s="12" cm="1">
        <f t="array" ref="L238">IFERROR(IF(ISBLANK($B238),_xlfn.XLOOKUP($A238&amp;$C238,'4. TEUs &amp; Activities- MB'!$A$9:$A$194&amp;'4. TEUs &amp; Activities- MB'!$E$9:$E$194,'4. TEUs &amp; Activities- MB'!$V$9:$V$194),_xlfn.XLOOKUP($B238&amp;$C238,'4. TEUs &amp; Activities- MB'!$B$9:$B$194&amp;'4. TEUs &amp; Activities- MB'!$E$9:$E$194,'4. TEUs &amp; Activities- MB'!$V$9:$V$194))*$F238*IF(ISBLANK($G238),1,$G238)*IF(ISBLANK($H238),1,(1-$H238))*IF(ISBLANK($I238),1,(1-$I238))*IF(ISBLANK($J238),1,(1-$J238)),"REVIEW")</f>
        <v>0</v>
      </c>
      <c r="M238" s="16" cm="1">
        <f t="array" ref="M238">IFERROR(IF(ISBLANK($B238),_xlfn.XLOOKUP($A238&amp;$C238,'4. TEUs &amp; Activities- MB'!$A$9:$A$194&amp;'4. TEUs &amp; Activities- MB'!$E$9:$E$194,'4. TEUs &amp; Activities- MB'!$W$9:$W$194),_xlfn.XLOOKUP($B238&amp;$C238,'4. TEUs &amp; Activities- MB'!$B$9:$B$194&amp;'4. TEUs &amp; Activities- MB'!$E$9:$E$194,'4. TEUs &amp; Activities- MB'!$W$9:$W$194))*$F238*IF(ISBLANK($G238),1,$G238)*IF(ISBLANK($H238),1,(1-$H238))*IF(ISBLANK($I238),1,(1-$I238))*IF(ISBLANK($J238),1,(1-$J238)),"REVIEW")</f>
        <v>0</v>
      </c>
    </row>
    <row r="239" spans="1:13" x14ac:dyDescent="0.25">
      <c r="A239" s="12"/>
      <c r="B239" s="14"/>
      <c r="C239" s="19"/>
      <c r="D239" s="13"/>
      <c r="E239" s="8" t="str">
        <f>IFERROR(IF(D239="No CAS","",INDEX('DEQ Pollutant List'!$B$7:$B$611,MATCH('5. Pollutant Emissions - MB'!D239,'DEQ Pollutant List'!$A$7:$A$611,0))),"")</f>
        <v/>
      </c>
      <c r="F239" s="20"/>
      <c r="G239" s="37"/>
      <c r="H239" s="47"/>
      <c r="I239" s="47"/>
      <c r="J239" s="38"/>
      <c r="K239" s="18"/>
      <c r="L239" s="12" cm="1">
        <f t="array" ref="L239">IFERROR(IF(ISBLANK($B239),_xlfn.XLOOKUP($A239&amp;$C239,'4. TEUs &amp; Activities- MB'!$A$9:$A$194&amp;'4. TEUs &amp; Activities- MB'!$E$9:$E$194,'4. TEUs &amp; Activities- MB'!$V$9:$V$194),_xlfn.XLOOKUP($B239&amp;$C239,'4. TEUs &amp; Activities- MB'!$B$9:$B$194&amp;'4. TEUs &amp; Activities- MB'!$E$9:$E$194,'4. TEUs &amp; Activities- MB'!$V$9:$V$194))*$F239*IF(ISBLANK($G239),1,$G239)*IF(ISBLANK($H239),1,(1-$H239))*IF(ISBLANK($I239),1,(1-$I239))*IF(ISBLANK($J239),1,(1-$J239)),"REVIEW")</f>
        <v>0</v>
      </c>
      <c r="M239" s="16" cm="1">
        <f t="array" ref="M239">IFERROR(IF(ISBLANK($B239),_xlfn.XLOOKUP($A239&amp;$C239,'4. TEUs &amp; Activities- MB'!$A$9:$A$194&amp;'4. TEUs &amp; Activities- MB'!$E$9:$E$194,'4. TEUs &amp; Activities- MB'!$W$9:$W$194),_xlfn.XLOOKUP($B239&amp;$C239,'4. TEUs &amp; Activities- MB'!$B$9:$B$194&amp;'4. TEUs &amp; Activities- MB'!$E$9:$E$194,'4. TEUs &amp; Activities- MB'!$W$9:$W$194))*$F239*IF(ISBLANK($G239),1,$G239)*IF(ISBLANK($H239),1,(1-$H239))*IF(ISBLANK($I239),1,(1-$I239))*IF(ISBLANK($J239),1,(1-$J239)),"REVIEW")</f>
        <v>0</v>
      </c>
    </row>
    <row r="240" spans="1:13" x14ac:dyDescent="0.25">
      <c r="A240" s="12"/>
      <c r="B240" s="14"/>
      <c r="C240" s="19"/>
      <c r="D240" s="13"/>
      <c r="E240" s="8" t="str">
        <f>IFERROR(IF(D240="No CAS","",INDEX('DEQ Pollutant List'!$B$7:$B$611,MATCH('5. Pollutant Emissions - MB'!D240,'DEQ Pollutant List'!$A$7:$A$611,0))),"")</f>
        <v/>
      </c>
      <c r="F240" s="20"/>
      <c r="G240" s="37"/>
      <c r="H240" s="47"/>
      <c r="I240" s="47"/>
      <c r="J240" s="38"/>
      <c r="K240" s="18"/>
      <c r="L240" s="12" cm="1">
        <f t="array" ref="L240">IFERROR(IF(ISBLANK($B240),_xlfn.XLOOKUP($A240&amp;$C240,'4. TEUs &amp; Activities- MB'!$A$9:$A$194&amp;'4. TEUs &amp; Activities- MB'!$E$9:$E$194,'4. TEUs &amp; Activities- MB'!$V$9:$V$194),_xlfn.XLOOKUP($B240&amp;$C240,'4. TEUs &amp; Activities- MB'!$B$9:$B$194&amp;'4. TEUs &amp; Activities- MB'!$E$9:$E$194,'4. TEUs &amp; Activities- MB'!$V$9:$V$194))*$F240*IF(ISBLANK($G240),1,$G240)*IF(ISBLANK($H240),1,(1-$H240))*IF(ISBLANK($I240),1,(1-$I240))*IF(ISBLANK($J240),1,(1-$J240)),"REVIEW")</f>
        <v>0</v>
      </c>
      <c r="M240" s="16" cm="1">
        <f t="array" ref="M240">IFERROR(IF(ISBLANK($B240),_xlfn.XLOOKUP($A240&amp;$C240,'4. TEUs &amp; Activities- MB'!$A$9:$A$194&amp;'4. TEUs &amp; Activities- MB'!$E$9:$E$194,'4. TEUs &amp; Activities- MB'!$W$9:$W$194),_xlfn.XLOOKUP($B240&amp;$C240,'4. TEUs &amp; Activities- MB'!$B$9:$B$194&amp;'4. TEUs &amp; Activities- MB'!$E$9:$E$194,'4. TEUs &amp; Activities- MB'!$W$9:$W$194))*$F240*IF(ISBLANK($G240),1,$G240)*IF(ISBLANK($H240),1,(1-$H240))*IF(ISBLANK($I240),1,(1-$I240))*IF(ISBLANK($J240),1,(1-$J240)),"REVIEW")</f>
        <v>0</v>
      </c>
    </row>
    <row r="241" spans="1:13" x14ac:dyDescent="0.25">
      <c r="A241" s="12"/>
      <c r="B241" s="14"/>
      <c r="C241" s="19"/>
      <c r="D241" s="13"/>
      <c r="E241" s="8" t="str">
        <f>IFERROR(IF(D241="No CAS","",INDEX('DEQ Pollutant List'!$B$7:$B$611,MATCH('5. Pollutant Emissions - MB'!D241,'DEQ Pollutant List'!$A$7:$A$611,0))),"")</f>
        <v/>
      </c>
      <c r="F241" s="20"/>
      <c r="G241" s="37"/>
      <c r="H241" s="47"/>
      <c r="I241" s="47"/>
      <c r="J241" s="38"/>
      <c r="K241" s="18"/>
      <c r="L241" s="12" cm="1">
        <f t="array" ref="L241">IFERROR(IF(ISBLANK($B241),_xlfn.XLOOKUP($A241&amp;$C241,'4. TEUs &amp; Activities- MB'!$A$9:$A$194&amp;'4. TEUs &amp; Activities- MB'!$E$9:$E$194,'4. TEUs &amp; Activities- MB'!$V$9:$V$194),_xlfn.XLOOKUP($B241&amp;$C241,'4. TEUs &amp; Activities- MB'!$B$9:$B$194&amp;'4. TEUs &amp; Activities- MB'!$E$9:$E$194,'4. TEUs &amp; Activities- MB'!$V$9:$V$194))*$F241*IF(ISBLANK($G241),1,$G241)*IF(ISBLANK($H241),1,(1-$H241))*IF(ISBLANK($I241),1,(1-$I241))*IF(ISBLANK($J241),1,(1-$J241)),"REVIEW")</f>
        <v>0</v>
      </c>
      <c r="M241" s="16" cm="1">
        <f t="array" ref="M241">IFERROR(IF(ISBLANK($B241),_xlfn.XLOOKUP($A241&amp;$C241,'4. TEUs &amp; Activities- MB'!$A$9:$A$194&amp;'4. TEUs &amp; Activities- MB'!$E$9:$E$194,'4. TEUs &amp; Activities- MB'!$W$9:$W$194),_xlfn.XLOOKUP($B241&amp;$C241,'4. TEUs &amp; Activities- MB'!$B$9:$B$194&amp;'4. TEUs &amp; Activities- MB'!$E$9:$E$194,'4. TEUs &amp; Activities- MB'!$W$9:$W$194))*$F241*IF(ISBLANK($G241),1,$G241)*IF(ISBLANK($H241),1,(1-$H241))*IF(ISBLANK($I241),1,(1-$I241))*IF(ISBLANK($J241),1,(1-$J241)),"REVIEW")</f>
        <v>0</v>
      </c>
    </row>
    <row r="242" spans="1:13" x14ac:dyDescent="0.25">
      <c r="A242" s="12"/>
      <c r="B242" s="14"/>
      <c r="C242" s="19"/>
      <c r="D242" s="13"/>
      <c r="E242" s="8" t="str">
        <f>IFERROR(IF(D242="No CAS","",INDEX('DEQ Pollutant List'!$B$7:$B$611,MATCH('5. Pollutant Emissions - MB'!D242,'DEQ Pollutant List'!$A$7:$A$611,0))),"")</f>
        <v/>
      </c>
      <c r="F242" s="20"/>
      <c r="G242" s="37"/>
      <c r="H242" s="47"/>
      <c r="I242" s="47"/>
      <c r="J242" s="38"/>
      <c r="K242" s="18"/>
      <c r="L242" s="12" cm="1">
        <f t="array" ref="L242">IFERROR(IF(ISBLANK($B242),_xlfn.XLOOKUP($A242&amp;$C242,'4. TEUs &amp; Activities- MB'!$A$9:$A$194&amp;'4. TEUs &amp; Activities- MB'!$E$9:$E$194,'4. TEUs &amp; Activities- MB'!$V$9:$V$194),_xlfn.XLOOKUP($B242&amp;$C242,'4. TEUs &amp; Activities- MB'!$B$9:$B$194&amp;'4. TEUs &amp; Activities- MB'!$E$9:$E$194,'4. TEUs &amp; Activities- MB'!$V$9:$V$194))*$F242*IF(ISBLANK($G242),1,$G242)*IF(ISBLANK($H242),1,(1-$H242))*IF(ISBLANK($I242),1,(1-$I242))*IF(ISBLANK($J242),1,(1-$J242)),"REVIEW")</f>
        <v>0</v>
      </c>
      <c r="M242" s="16" cm="1">
        <f t="array" ref="M242">IFERROR(IF(ISBLANK($B242),_xlfn.XLOOKUP($A242&amp;$C242,'4. TEUs &amp; Activities- MB'!$A$9:$A$194&amp;'4. TEUs &amp; Activities- MB'!$E$9:$E$194,'4. TEUs &amp; Activities- MB'!$W$9:$W$194),_xlfn.XLOOKUP($B242&amp;$C242,'4. TEUs &amp; Activities- MB'!$B$9:$B$194&amp;'4. TEUs &amp; Activities- MB'!$E$9:$E$194,'4. TEUs &amp; Activities- MB'!$W$9:$W$194))*$F242*IF(ISBLANK($G242),1,$G242)*IF(ISBLANK($H242),1,(1-$H242))*IF(ISBLANK($I242),1,(1-$I242))*IF(ISBLANK($J242),1,(1-$J242)),"REVIEW")</f>
        <v>0</v>
      </c>
    </row>
    <row r="243" spans="1:13" x14ac:dyDescent="0.25">
      <c r="A243" s="12"/>
      <c r="B243" s="14"/>
      <c r="C243" s="19"/>
      <c r="D243" s="13"/>
      <c r="E243" s="8" t="str">
        <f>IFERROR(IF(D243="No CAS","",INDEX('DEQ Pollutant List'!$B$7:$B$611,MATCH('5. Pollutant Emissions - MB'!D243,'DEQ Pollutant List'!$A$7:$A$611,0))),"")</f>
        <v/>
      </c>
      <c r="F243" s="20"/>
      <c r="G243" s="37"/>
      <c r="H243" s="47"/>
      <c r="I243" s="47"/>
      <c r="J243" s="38"/>
      <c r="K243" s="18"/>
      <c r="L243" s="12" cm="1">
        <f t="array" ref="L243">IFERROR(IF(ISBLANK($B243),_xlfn.XLOOKUP($A243&amp;$C243,'4. TEUs &amp; Activities- MB'!$A$9:$A$194&amp;'4. TEUs &amp; Activities- MB'!$E$9:$E$194,'4. TEUs &amp; Activities- MB'!$V$9:$V$194),_xlfn.XLOOKUP($B243&amp;$C243,'4. TEUs &amp; Activities- MB'!$B$9:$B$194&amp;'4. TEUs &amp; Activities- MB'!$E$9:$E$194,'4. TEUs &amp; Activities- MB'!$V$9:$V$194))*$F243*IF(ISBLANK($G243),1,$G243)*IF(ISBLANK($H243),1,(1-$H243))*IF(ISBLANK($I243),1,(1-$I243))*IF(ISBLANK($J243),1,(1-$J243)),"REVIEW")</f>
        <v>0</v>
      </c>
      <c r="M243" s="16" cm="1">
        <f t="array" ref="M243">IFERROR(IF(ISBLANK($B243),_xlfn.XLOOKUP($A243&amp;$C243,'4. TEUs &amp; Activities- MB'!$A$9:$A$194&amp;'4. TEUs &amp; Activities- MB'!$E$9:$E$194,'4. TEUs &amp; Activities- MB'!$W$9:$W$194),_xlfn.XLOOKUP($B243&amp;$C243,'4. TEUs &amp; Activities- MB'!$B$9:$B$194&amp;'4. TEUs &amp; Activities- MB'!$E$9:$E$194,'4. TEUs &amp; Activities- MB'!$W$9:$W$194))*$F243*IF(ISBLANK($G243),1,$G243)*IF(ISBLANK($H243),1,(1-$H243))*IF(ISBLANK($I243),1,(1-$I243))*IF(ISBLANK($J243),1,(1-$J243)),"REVIEW")</f>
        <v>0</v>
      </c>
    </row>
    <row r="244" spans="1:13" x14ac:dyDescent="0.25">
      <c r="A244" s="12"/>
      <c r="B244" s="14"/>
      <c r="C244" s="19"/>
      <c r="D244" s="13"/>
      <c r="E244" s="8" t="str">
        <f>IFERROR(IF(D244="No CAS","",INDEX('DEQ Pollutant List'!$B$7:$B$611,MATCH('5. Pollutant Emissions - MB'!D244,'DEQ Pollutant List'!$A$7:$A$611,0))),"")</f>
        <v/>
      </c>
      <c r="F244" s="20"/>
      <c r="G244" s="37"/>
      <c r="H244" s="47"/>
      <c r="I244" s="47"/>
      <c r="J244" s="38"/>
      <c r="K244" s="18"/>
      <c r="L244" s="12" cm="1">
        <f t="array" ref="L244">IFERROR(IF(ISBLANK($B244),_xlfn.XLOOKUP($A244&amp;$C244,'4. TEUs &amp; Activities- MB'!$A$9:$A$194&amp;'4. TEUs &amp; Activities- MB'!$E$9:$E$194,'4. TEUs &amp; Activities- MB'!$V$9:$V$194),_xlfn.XLOOKUP($B244&amp;$C244,'4. TEUs &amp; Activities- MB'!$B$9:$B$194&amp;'4. TEUs &amp; Activities- MB'!$E$9:$E$194,'4. TEUs &amp; Activities- MB'!$V$9:$V$194))*$F244*IF(ISBLANK($G244),1,$G244)*IF(ISBLANK($H244),1,(1-$H244))*IF(ISBLANK($I244),1,(1-$I244))*IF(ISBLANK($J244),1,(1-$J244)),"REVIEW")</f>
        <v>0</v>
      </c>
      <c r="M244" s="16" cm="1">
        <f t="array" ref="M244">IFERROR(IF(ISBLANK($B244),_xlfn.XLOOKUP($A244&amp;$C244,'4. TEUs &amp; Activities- MB'!$A$9:$A$194&amp;'4. TEUs &amp; Activities- MB'!$E$9:$E$194,'4. TEUs &amp; Activities- MB'!$W$9:$W$194),_xlfn.XLOOKUP($B244&amp;$C244,'4. TEUs &amp; Activities- MB'!$B$9:$B$194&amp;'4. TEUs &amp; Activities- MB'!$E$9:$E$194,'4. TEUs &amp; Activities- MB'!$W$9:$W$194))*$F244*IF(ISBLANK($G244),1,$G244)*IF(ISBLANK($H244),1,(1-$H244))*IF(ISBLANK($I244),1,(1-$I244))*IF(ISBLANK($J244),1,(1-$J244)),"REVIEW")</f>
        <v>0</v>
      </c>
    </row>
    <row r="245" spans="1:13" x14ac:dyDescent="0.25">
      <c r="A245" s="12"/>
      <c r="B245" s="14"/>
      <c r="C245" s="19"/>
      <c r="D245" s="13"/>
      <c r="E245" s="8" t="str">
        <f>IFERROR(IF(D245="No CAS","",INDEX('DEQ Pollutant List'!$B$7:$B$611,MATCH('5. Pollutant Emissions - MB'!D245,'DEQ Pollutant List'!$A$7:$A$611,0))),"")</f>
        <v/>
      </c>
      <c r="F245" s="20"/>
      <c r="G245" s="37"/>
      <c r="H245" s="47"/>
      <c r="I245" s="47"/>
      <c r="J245" s="38"/>
      <c r="K245" s="18"/>
      <c r="L245" s="12" cm="1">
        <f t="array" ref="L245">IFERROR(IF(ISBLANK($B245),_xlfn.XLOOKUP($A245&amp;$C245,'4. TEUs &amp; Activities- MB'!$A$9:$A$194&amp;'4. TEUs &amp; Activities- MB'!$E$9:$E$194,'4. TEUs &amp; Activities- MB'!$V$9:$V$194),_xlfn.XLOOKUP($B245&amp;$C245,'4. TEUs &amp; Activities- MB'!$B$9:$B$194&amp;'4. TEUs &amp; Activities- MB'!$E$9:$E$194,'4. TEUs &amp; Activities- MB'!$V$9:$V$194))*$F245*IF(ISBLANK($G245),1,$G245)*IF(ISBLANK($H245),1,(1-$H245))*IF(ISBLANK($I245),1,(1-$I245))*IF(ISBLANK($J245),1,(1-$J245)),"REVIEW")</f>
        <v>0</v>
      </c>
      <c r="M245" s="16" cm="1">
        <f t="array" ref="M245">IFERROR(IF(ISBLANK($B245),_xlfn.XLOOKUP($A245&amp;$C245,'4. TEUs &amp; Activities- MB'!$A$9:$A$194&amp;'4. TEUs &amp; Activities- MB'!$E$9:$E$194,'4. TEUs &amp; Activities- MB'!$W$9:$W$194),_xlfn.XLOOKUP($B245&amp;$C245,'4. TEUs &amp; Activities- MB'!$B$9:$B$194&amp;'4. TEUs &amp; Activities- MB'!$E$9:$E$194,'4. TEUs &amp; Activities- MB'!$W$9:$W$194))*$F245*IF(ISBLANK($G245),1,$G245)*IF(ISBLANK($H245),1,(1-$H245))*IF(ISBLANK($I245),1,(1-$I245))*IF(ISBLANK($J245),1,(1-$J245)),"REVIEW")</f>
        <v>0</v>
      </c>
    </row>
    <row r="246" spans="1:13" x14ac:dyDescent="0.25">
      <c r="A246" s="12"/>
      <c r="B246" s="14"/>
      <c r="C246" s="19"/>
      <c r="D246" s="13"/>
      <c r="E246" s="8" t="str">
        <f>IFERROR(IF(D246="No CAS","",INDEX('DEQ Pollutant List'!$B$7:$B$611,MATCH('5. Pollutant Emissions - MB'!D246,'DEQ Pollutant List'!$A$7:$A$611,0))),"")</f>
        <v/>
      </c>
      <c r="F246" s="20"/>
      <c r="G246" s="37"/>
      <c r="H246" s="47"/>
      <c r="I246" s="47"/>
      <c r="J246" s="38"/>
      <c r="K246" s="18"/>
      <c r="L246" s="12" cm="1">
        <f t="array" ref="L246">IFERROR(IF(ISBLANK($B246),_xlfn.XLOOKUP($A246&amp;$C246,'4. TEUs &amp; Activities- MB'!$A$9:$A$194&amp;'4. TEUs &amp; Activities- MB'!$E$9:$E$194,'4. TEUs &amp; Activities- MB'!$V$9:$V$194),_xlfn.XLOOKUP($B246&amp;$C246,'4. TEUs &amp; Activities- MB'!$B$9:$B$194&amp;'4. TEUs &amp; Activities- MB'!$E$9:$E$194,'4. TEUs &amp; Activities- MB'!$V$9:$V$194))*$F246*IF(ISBLANK($G246),1,$G246)*IF(ISBLANK($H246),1,(1-$H246))*IF(ISBLANK($I246),1,(1-$I246))*IF(ISBLANK($J246),1,(1-$J246)),"REVIEW")</f>
        <v>0</v>
      </c>
      <c r="M246" s="16" cm="1">
        <f t="array" ref="M246">IFERROR(IF(ISBLANK($B246),_xlfn.XLOOKUP($A246&amp;$C246,'4. TEUs &amp; Activities- MB'!$A$9:$A$194&amp;'4. TEUs &amp; Activities- MB'!$E$9:$E$194,'4. TEUs &amp; Activities- MB'!$W$9:$W$194),_xlfn.XLOOKUP($B246&amp;$C246,'4. TEUs &amp; Activities- MB'!$B$9:$B$194&amp;'4. TEUs &amp; Activities- MB'!$E$9:$E$194,'4. TEUs &amp; Activities- MB'!$W$9:$W$194))*$F246*IF(ISBLANK($G246),1,$G246)*IF(ISBLANK($H246),1,(1-$H246))*IF(ISBLANK($I246),1,(1-$I246))*IF(ISBLANK($J246),1,(1-$J246)),"REVIEW")</f>
        <v>0</v>
      </c>
    </row>
    <row r="247" spans="1:13" x14ac:dyDescent="0.25">
      <c r="A247" s="12"/>
      <c r="B247" s="14"/>
      <c r="C247" s="19"/>
      <c r="D247" s="13"/>
      <c r="E247" s="8" t="str">
        <f>IFERROR(IF(D247="No CAS","",INDEX('DEQ Pollutant List'!$B$7:$B$611,MATCH('5. Pollutant Emissions - MB'!D247,'DEQ Pollutant List'!$A$7:$A$611,0))),"")</f>
        <v/>
      </c>
      <c r="F247" s="20"/>
      <c r="G247" s="37"/>
      <c r="H247" s="47"/>
      <c r="I247" s="47"/>
      <c r="J247" s="38"/>
      <c r="K247" s="18"/>
      <c r="L247" s="12" cm="1">
        <f t="array" ref="L247">IFERROR(IF(ISBLANK($B247),_xlfn.XLOOKUP($A247&amp;$C247,'4. TEUs &amp; Activities- MB'!$A$9:$A$194&amp;'4. TEUs &amp; Activities- MB'!$E$9:$E$194,'4. TEUs &amp; Activities- MB'!$V$9:$V$194),_xlfn.XLOOKUP($B247&amp;$C247,'4. TEUs &amp; Activities- MB'!$B$9:$B$194&amp;'4. TEUs &amp; Activities- MB'!$E$9:$E$194,'4. TEUs &amp; Activities- MB'!$V$9:$V$194))*$F247*IF(ISBLANK($G247),1,$G247)*IF(ISBLANK($H247),1,(1-$H247))*IF(ISBLANK($I247),1,(1-$I247))*IF(ISBLANK($J247),1,(1-$J247)),"REVIEW")</f>
        <v>0</v>
      </c>
      <c r="M247" s="16" cm="1">
        <f t="array" ref="M247">IFERROR(IF(ISBLANK($B247),_xlfn.XLOOKUP($A247&amp;$C247,'4. TEUs &amp; Activities- MB'!$A$9:$A$194&amp;'4. TEUs &amp; Activities- MB'!$E$9:$E$194,'4. TEUs &amp; Activities- MB'!$W$9:$W$194),_xlfn.XLOOKUP($B247&amp;$C247,'4. TEUs &amp; Activities- MB'!$B$9:$B$194&amp;'4. TEUs &amp; Activities- MB'!$E$9:$E$194,'4. TEUs &amp; Activities- MB'!$W$9:$W$194))*$F247*IF(ISBLANK($G247),1,$G247)*IF(ISBLANK($H247),1,(1-$H247))*IF(ISBLANK($I247),1,(1-$I247))*IF(ISBLANK($J247),1,(1-$J247)),"REVIEW")</f>
        <v>0</v>
      </c>
    </row>
    <row r="248" spans="1:13" x14ac:dyDescent="0.25">
      <c r="A248" s="12"/>
      <c r="B248" s="14"/>
      <c r="C248" s="19"/>
      <c r="D248" s="13"/>
      <c r="E248" s="8" t="str">
        <f>IFERROR(IF(D248="No CAS","",INDEX('DEQ Pollutant List'!$B$7:$B$611,MATCH('5. Pollutant Emissions - MB'!D248,'DEQ Pollutant List'!$A$7:$A$611,0))),"")</f>
        <v/>
      </c>
      <c r="F248" s="20"/>
      <c r="G248" s="37"/>
      <c r="H248" s="47"/>
      <c r="I248" s="47"/>
      <c r="J248" s="38"/>
      <c r="K248" s="18"/>
      <c r="L248" s="12" cm="1">
        <f t="array" ref="L248">IFERROR(IF(ISBLANK($B248),_xlfn.XLOOKUP($A248&amp;$C248,'4. TEUs &amp; Activities- MB'!$A$9:$A$194&amp;'4. TEUs &amp; Activities- MB'!$E$9:$E$194,'4. TEUs &amp; Activities- MB'!$V$9:$V$194),_xlfn.XLOOKUP($B248&amp;$C248,'4. TEUs &amp; Activities- MB'!$B$9:$B$194&amp;'4. TEUs &amp; Activities- MB'!$E$9:$E$194,'4. TEUs &amp; Activities- MB'!$V$9:$V$194))*$F248*IF(ISBLANK($G248),1,$G248)*IF(ISBLANK($H248),1,(1-$H248))*IF(ISBLANK($I248),1,(1-$I248))*IF(ISBLANK($J248),1,(1-$J248)),"REVIEW")</f>
        <v>0</v>
      </c>
      <c r="M248" s="16" cm="1">
        <f t="array" ref="M248">IFERROR(IF(ISBLANK($B248),_xlfn.XLOOKUP($A248&amp;$C248,'4. TEUs &amp; Activities- MB'!$A$9:$A$194&amp;'4. TEUs &amp; Activities- MB'!$E$9:$E$194,'4. TEUs &amp; Activities- MB'!$W$9:$W$194),_xlfn.XLOOKUP($B248&amp;$C248,'4. TEUs &amp; Activities- MB'!$B$9:$B$194&amp;'4. TEUs &amp; Activities- MB'!$E$9:$E$194,'4. TEUs &amp; Activities- MB'!$W$9:$W$194))*$F248*IF(ISBLANK($G248),1,$G248)*IF(ISBLANK($H248),1,(1-$H248))*IF(ISBLANK($I248),1,(1-$I248))*IF(ISBLANK($J248),1,(1-$J248)),"REVIEW")</f>
        <v>0</v>
      </c>
    </row>
    <row r="249" spans="1:13" x14ac:dyDescent="0.25">
      <c r="A249" s="12"/>
      <c r="B249" s="14"/>
      <c r="C249" s="19"/>
      <c r="D249" s="13"/>
      <c r="E249" s="8" t="str">
        <f>IFERROR(IF(D249="No CAS","",INDEX('DEQ Pollutant List'!$B$7:$B$611,MATCH('5. Pollutant Emissions - MB'!D249,'DEQ Pollutant List'!$A$7:$A$611,0))),"")</f>
        <v/>
      </c>
      <c r="F249" s="20"/>
      <c r="G249" s="37"/>
      <c r="H249" s="47"/>
      <c r="I249" s="47"/>
      <c r="J249" s="38"/>
      <c r="K249" s="18"/>
      <c r="L249" s="12" cm="1">
        <f t="array" ref="L249">IFERROR(IF(ISBLANK($B249),_xlfn.XLOOKUP($A249&amp;$C249,'4. TEUs &amp; Activities- MB'!$A$9:$A$194&amp;'4. TEUs &amp; Activities- MB'!$E$9:$E$194,'4. TEUs &amp; Activities- MB'!$V$9:$V$194),_xlfn.XLOOKUP($B249&amp;$C249,'4. TEUs &amp; Activities- MB'!$B$9:$B$194&amp;'4. TEUs &amp; Activities- MB'!$E$9:$E$194,'4. TEUs &amp; Activities- MB'!$V$9:$V$194))*$F249*IF(ISBLANK($G249),1,$G249)*IF(ISBLANK($H249),1,(1-$H249))*IF(ISBLANK($I249),1,(1-$I249))*IF(ISBLANK($J249),1,(1-$J249)),"REVIEW")</f>
        <v>0</v>
      </c>
      <c r="M249" s="16" cm="1">
        <f t="array" ref="M249">IFERROR(IF(ISBLANK($B249),_xlfn.XLOOKUP($A249&amp;$C249,'4. TEUs &amp; Activities- MB'!$A$9:$A$194&amp;'4. TEUs &amp; Activities- MB'!$E$9:$E$194,'4. TEUs &amp; Activities- MB'!$W$9:$W$194),_xlfn.XLOOKUP($B249&amp;$C249,'4. TEUs &amp; Activities- MB'!$B$9:$B$194&amp;'4. TEUs &amp; Activities- MB'!$E$9:$E$194,'4. TEUs &amp; Activities- MB'!$W$9:$W$194))*$F249*IF(ISBLANK($G249),1,$G249)*IF(ISBLANK($H249),1,(1-$H249))*IF(ISBLANK($I249),1,(1-$I249))*IF(ISBLANK($J249),1,(1-$J249)),"REVIEW")</f>
        <v>0</v>
      </c>
    </row>
    <row r="250" spans="1:13" x14ac:dyDescent="0.25">
      <c r="A250" s="12"/>
      <c r="B250" s="14"/>
      <c r="C250" s="19"/>
      <c r="D250" s="13"/>
      <c r="E250" s="8" t="str">
        <f>IFERROR(IF(D250="No CAS","",INDEX('DEQ Pollutant List'!$B$7:$B$611,MATCH('5. Pollutant Emissions - MB'!D250,'DEQ Pollutant List'!$A$7:$A$611,0))),"")</f>
        <v/>
      </c>
      <c r="F250" s="20"/>
      <c r="G250" s="37"/>
      <c r="H250" s="47"/>
      <c r="I250" s="47"/>
      <c r="J250" s="38"/>
      <c r="K250" s="18"/>
      <c r="L250" s="12" cm="1">
        <f t="array" ref="L250">IFERROR(IF(ISBLANK($B250),_xlfn.XLOOKUP($A250&amp;$C250,'4. TEUs &amp; Activities- MB'!$A$9:$A$194&amp;'4. TEUs &amp; Activities- MB'!$E$9:$E$194,'4. TEUs &amp; Activities- MB'!$V$9:$V$194),_xlfn.XLOOKUP($B250&amp;$C250,'4. TEUs &amp; Activities- MB'!$B$9:$B$194&amp;'4. TEUs &amp; Activities- MB'!$E$9:$E$194,'4. TEUs &amp; Activities- MB'!$V$9:$V$194))*$F250*IF(ISBLANK($G250),1,$G250)*IF(ISBLANK($H250),1,(1-$H250))*IF(ISBLANK($I250),1,(1-$I250))*IF(ISBLANK($J250),1,(1-$J250)),"REVIEW")</f>
        <v>0</v>
      </c>
      <c r="M250" s="16" cm="1">
        <f t="array" ref="M250">IFERROR(IF(ISBLANK($B250),_xlfn.XLOOKUP($A250&amp;$C250,'4. TEUs &amp; Activities- MB'!$A$9:$A$194&amp;'4. TEUs &amp; Activities- MB'!$E$9:$E$194,'4. TEUs &amp; Activities- MB'!$W$9:$W$194),_xlfn.XLOOKUP($B250&amp;$C250,'4. TEUs &amp; Activities- MB'!$B$9:$B$194&amp;'4. TEUs &amp; Activities- MB'!$E$9:$E$194,'4. TEUs &amp; Activities- MB'!$W$9:$W$194))*$F250*IF(ISBLANK($G250),1,$G250)*IF(ISBLANK($H250),1,(1-$H250))*IF(ISBLANK($I250),1,(1-$I250))*IF(ISBLANK($J250),1,(1-$J250)),"REVIEW")</f>
        <v>0</v>
      </c>
    </row>
    <row r="251" spans="1:13" x14ac:dyDescent="0.25">
      <c r="A251" s="12"/>
      <c r="B251" s="14"/>
      <c r="C251" s="19"/>
      <c r="D251" s="13"/>
      <c r="E251" s="8" t="str">
        <f>IFERROR(IF(D251="No CAS","",INDEX('DEQ Pollutant List'!$B$7:$B$611,MATCH('5. Pollutant Emissions - MB'!D251,'DEQ Pollutant List'!$A$7:$A$611,0))),"")</f>
        <v/>
      </c>
      <c r="F251" s="20"/>
      <c r="G251" s="37"/>
      <c r="H251" s="47"/>
      <c r="I251" s="47"/>
      <c r="J251" s="38"/>
      <c r="K251" s="18"/>
      <c r="L251" s="12" cm="1">
        <f t="array" ref="L251">IFERROR(IF(ISBLANK($B251),_xlfn.XLOOKUP($A251&amp;$C251,'4. TEUs &amp; Activities- MB'!$A$9:$A$194&amp;'4. TEUs &amp; Activities- MB'!$E$9:$E$194,'4. TEUs &amp; Activities- MB'!$V$9:$V$194),_xlfn.XLOOKUP($B251&amp;$C251,'4. TEUs &amp; Activities- MB'!$B$9:$B$194&amp;'4. TEUs &amp; Activities- MB'!$E$9:$E$194,'4. TEUs &amp; Activities- MB'!$V$9:$V$194))*$F251*IF(ISBLANK($G251),1,$G251)*IF(ISBLANK($H251),1,(1-$H251))*IF(ISBLANK($I251),1,(1-$I251))*IF(ISBLANK($J251),1,(1-$J251)),"REVIEW")</f>
        <v>0</v>
      </c>
      <c r="M251" s="16" cm="1">
        <f t="array" ref="M251">IFERROR(IF(ISBLANK($B251),_xlfn.XLOOKUP($A251&amp;$C251,'4. TEUs &amp; Activities- MB'!$A$9:$A$194&amp;'4. TEUs &amp; Activities- MB'!$E$9:$E$194,'4. TEUs &amp; Activities- MB'!$W$9:$W$194),_xlfn.XLOOKUP($B251&amp;$C251,'4. TEUs &amp; Activities- MB'!$B$9:$B$194&amp;'4. TEUs &amp; Activities- MB'!$E$9:$E$194,'4. TEUs &amp; Activities- MB'!$W$9:$W$194))*$F251*IF(ISBLANK($G251),1,$G251)*IF(ISBLANK($H251),1,(1-$H251))*IF(ISBLANK($I251),1,(1-$I251))*IF(ISBLANK($J251),1,(1-$J251)),"REVIEW")</f>
        <v>0</v>
      </c>
    </row>
    <row r="252" spans="1:13" x14ac:dyDescent="0.25">
      <c r="A252" s="12"/>
      <c r="B252" s="14"/>
      <c r="C252" s="19"/>
      <c r="D252" s="13"/>
      <c r="E252" s="8" t="str">
        <f>IFERROR(IF(D252="No CAS","",INDEX('DEQ Pollutant List'!$B$7:$B$611,MATCH('5. Pollutant Emissions - MB'!D252,'DEQ Pollutant List'!$A$7:$A$611,0))),"")</f>
        <v/>
      </c>
      <c r="F252" s="20"/>
      <c r="G252" s="37"/>
      <c r="H252" s="47"/>
      <c r="I252" s="47"/>
      <c r="J252" s="38"/>
      <c r="K252" s="18"/>
      <c r="L252" s="12" cm="1">
        <f t="array" ref="L252">IFERROR(IF(ISBLANK($B252),_xlfn.XLOOKUP($A252&amp;$C252,'4. TEUs &amp; Activities- MB'!$A$9:$A$194&amp;'4. TEUs &amp; Activities- MB'!$E$9:$E$194,'4. TEUs &amp; Activities- MB'!$V$9:$V$194),_xlfn.XLOOKUP($B252&amp;$C252,'4. TEUs &amp; Activities- MB'!$B$9:$B$194&amp;'4. TEUs &amp; Activities- MB'!$E$9:$E$194,'4. TEUs &amp; Activities- MB'!$V$9:$V$194))*$F252*IF(ISBLANK($G252),1,$G252)*IF(ISBLANK($H252),1,(1-$H252))*IF(ISBLANK($I252),1,(1-$I252))*IF(ISBLANK($J252),1,(1-$J252)),"REVIEW")</f>
        <v>0</v>
      </c>
      <c r="M252" s="16" cm="1">
        <f t="array" ref="M252">IFERROR(IF(ISBLANK($B252),_xlfn.XLOOKUP($A252&amp;$C252,'4. TEUs &amp; Activities- MB'!$A$9:$A$194&amp;'4. TEUs &amp; Activities- MB'!$E$9:$E$194,'4. TEUs &amp; Activities- MB'!$W$9:$W$194),_xlfn.XLOOKUP($B252&amp;$C252,'4. TEUs &amp; Activities- MB'!$B$9:$B$194&amp;'4. TEUs &amp; Activities- MB'!$E$9:$E$194,'4. TEUs &amp; Activities- MB'!$W$9:$W$194))*$F252*IF(ISBLANK($G252),1,$G252)*IF(ISBLANK($H252),1,(1-$H252))*IF(ISBLANK($I252),1,(1-$I252))*IF(ISBLANK($J252),1,(1-$J252)),"REVIEW")</f>
        <v>0</v>
      </c>
    </row>
    <row r="253" spans="1:13" x14ac:dyDescent="0.25">
      <c r="A253" s="12"/>
      <c r="B253" s="14"/>
      <c r="C253" s="19"/>
      <c r="D253" s="13"/>
      <c r="E253" s="8" t="str">
        <f>IFERROR(IF(D253="No CAS","",INDEX('DEQ Pollutant List'!$B$7:$B$611,MATCH('5. Pollutant Emissions - MB'!D253,'DEQ Pollutant List'!$A$7:$A$611,0))),"")</f>
        <v/>
      </c>
      <c r="F253" s="20"/>
      <c r="G253" s="37"/>
      <c r="H253" s="47"/>
      <c r="I253" s="47"/>
      <c r="J253" s="38"/>
      <c r="K253" s="18"/>
      <c r="L253" s="12" cm="1">
        <f t="array" ref="L253">IFERROR(IF(ISBLANK($B253),_xlfn.XLOOKUP($A253&amp;$C253,'4. TEUs &amp; Activities- MB'!$A$9:$A$194&amp;'4. TEUs &amp; Activities- MB'!$E$9:$E$194,'4. TEUs &amp; Activities- MB'!$V$9:$V$194),_xlfn.XLOOKUP($B253&amp;$C253,'4. TEUs &amp; Activities- MB'!$B$9:$B$194&amp;'4. TEUs &amp; Activities- MB'!$E$9:$E$194,'4. TEUs &amp; Activities- MB'!$V$9:$V$194))*$F253*IF(ISBLANK($G253),1,$G253)*IF(ISBLANK($H253),1,(1-$H253))*IF(ISBLANK($I253),1,(1-$I253))*IF(ISBLANK($J253),1,(1-$J253)),"REVIEW")</f>
        <v>0</v>
      </c>
      <c r="M253" s="16" cm="1">
        <f t="array" ref="M253">IFERROR(IF(ISBLANK($B253),_xlfn.XLOOKUP($A253&amp;$C253,'4. TEUs &amp; Activities- MB'!$A$9:$A$194&amp;'4. TEUs &amp; Activities- MB'!$E$9:$E$194,'4. TEUs &amp; Activities- MB'!$W$9:$W$194),_xlfn.XLOOKUP($B253&amp;$C253,'4. TEUs &amp; Activities- MB'!$B$9:$B$194&amp;'4. TEUs &amp; Activities- MB'!$E$9:$E$194,'4. TEUs &amp; Activities- MB'!$W$9:$W$194))*$F253*IF(ISBLANK($G253),1,$G253)*IF(ISBLANK($H253),1,(1-$H253))*IF(ISBLANK($I253),1,(1-$I253))*IF(ISBLANK($J253),1,(1-$J253)),"REVIEW")</f>
        <v>0</v>
      </c>
    </row>
    <row r="254" spans="1:13" x14ac:dyDescent="0.25">
      <c r="A254" s="12"/>
      <c r="B254" s="14"/>
      <c r="C254" s="19"/>
      <c r="D254" s="13"/>
      <c r="E254" s="8" t="str">
        <f>IFERROR(IF(D254="No CAS","",INDEX('DEQ Pollutant List'!$B$7:$B$611,MATCH('5. Pollutant Emissions - MB'!D254,'DEQ Pollutant List'!$A$7:$A$611,0))),"")</f>
        <v/>
      </c>
      <c r="F254" s="20"/>
      <c r="G254" s="37"/>
      <c r="H254" s="47"/>
      <c r="I254" s="47"/>
      <c r="J254" s="38"/>
      <c r="K254" s="18"/>
      <c r="L254" s="12" cm="1">
        <f t="array" ref="L254">IFERROR(IF(ISBLANK($B254),_xlfn.XLOOKUP($A254&amp;$C254,'4. TEUs &amp; Activities- MB'!$A$9:$A$194&amp;'4. TEUs &amp; Activities- MB'!$E$9:$E$194,'4. TEUs &amp; Activities- MB'!$V$9:$V$194),_xlfn.XLOOKUP($B254&amp;$C254,'4. TEUs &amp; Activities- MB'!$B$9:$B$194&amp;'4. TEUs &amp; Activities- MB'!$E$9:$E$194,'4. TEUs &amp; Activities- MB'!$V$9:$V$194))*$F254*IF(ISBLANK($G254),1,$G254)*IF(ISBLANK($H254),1,(1-$H254))*IF(ISBLANK($I254),1,(1-$I254))*IF(ISBLANK($J254),1,(1-$J254)),"REVIEW")</f>
        <v>0</v>
      </c>
      <c r="M254" s="16" cm="1">
        <f t="array" ref="M254">IFERROR(IF(ISBLANK($B254),_xlfn.XLOOKUP($A254&amp;$C254,'4. TEUs &amp; Activities- MB'!$A$9:$A$194&amp;'4. TEUs &amp; Activities- MB'!$E$9:$E$194,'4. TEUs &amp; Activities- MB'!$W$9:$W$194),_xlfn.XLOOKUP($B254&amp;$C254,'4. TEUs &amp; Activities- MB'!$B$9:$B$194&amp;'4. TEUs &amp; Activities- MB'!$E$9:$E$194,'4. TEUs &amp; Activities- MB'!$W$9:$W$194))*$F254*IF(ISBLANK($G254),1,$G254)*IF(ISBLANK($H254),1,(1-$H254))*IF(ISBLANK($I254),1,(1-$I254))*IF(ISBLANK($J254),1,(1-$J254)),"REVIEW")</f>
        <v>0</v>
      </c>
    </row>
    <row r="255" spans="1:13" x14ac:dyDescent="0.25">
      <c r="A255" s="12"/>
      <c r="B255" s="14"/>
      <c r="C255" s="19"/>
      <c r="D255" s="13"/>
      <c r="E255" s="8" t="str">
        <f>IFERROR(IF(D255="No CAS","",INDEX('DEQ Pollutant List'!$B$7:$B$611,MATCH('5. Pollutant Emissions - MB'!D255,'DEQ Pollutant List'!$A$7:$A$611,0))),"")</f>
        <v/>
      </c>
      <c r="F255" s="20"/>
      <c r="G255" s="37"/>
      <c r="H255" s="47"/>
      <c r="I255" s="47"/>
      <c r="J255" s="38"/>
      <c r="K255" s="18"/>
      <c r="L255" s="12" cm="1">
        <f t="array" ref="L255">IFERROR(IF(ISBLANK($B255),_xlfn.XLOOKUP($A255&amp;$C255,'4. TEUs &amp; Activities- MB'!$A$9:$A$194&amp;'4. TEUs &amp; Activities- MB'!$E$9:$E$194,'4. TEUs &amp; Activities- MB'!$V$9:$V$194),_xlfn.XLOOKUP($B255&amp;$C255,'4. TEUs &amp; Activities- MB'!$B$9:$B$194&amp;'4. TEUs &amp; Activities- MB'!$E$9:$E$194,'4. TEUs &amp; Activities- MB'!$V$9:$V$194))*$F255*IF(ISBLANK($G255),1,$G255)*IF(ISBLANK($H255),1,(1-$H255))*IF(ISBLANK($I255),1,(1-$I255))*IF(ISBLANK($J255),1,(1-$J255)),"REVIEW")</f>
        <v>0</v>
      </c>
      <c r="M255" s="16" cm="1">
        <f t="array" ref="M255">IFERROR(IF(ISBLANK($B255),_xlfn.XLOOKUP($A255&amp;$C255,'4. TEUs &amp; Activities- MB'!$A$9:$A$194&amp;'4. TEUs &amp; Activities- MB'!$E$9:$E$194,'4. TEUs &amp; Activities- MB'!$W$9:$W$194),_xlfn.XLOOKUP($B255&amp;$C255,'4. TEUs &amp; Activities- MB'!$B$9:$B$194&amp;'4. TEUs &amp; Activities- MB'!$E$9:$E$194,'4. TEUs &amp; Activities- MB'!$W$9:$W$194))*$F255*IF(ISBLANK($G255),1,$G255)*IF(ISBLANK($H255),1,(1-$H255))*IF(ISBLANK($I255),1,(1-$I255))*IF(ISBLANK($J255),1,(1-$J255)),"REVIEW")</f>
        <v>0</v>
      </c>
    </row>
    <row r="256" spans="1:13" x14ac:dyDescent="0.25">
      <c r="A256" s="12"/>
      <c r="B256" s="14"/>
      <c r="C256" s="19"/>
      <c r="D256" s="13"/>
      <c r="E256" s="8" t="str">
        <f>IFERROR(IF(D256="No CAS","",INDEX('DEQ Pollutant List'!$B$7:$B$611,MATCH('5. Pollutant Emissions - MB'!D256,'DEQ Pollutant List'!$A$7:$A$611,0))),"")</f>
        <v/>
      </c>
      <c r="F256" s="20"/>
      <c r="G256" s="37"/>
      <c r="H256" s="47"/>
      <c r="I256" s="47"/>
      <c r="J256" s="38"/>
      <c r="K256" s="18"/>
      <c r="L256" s="12" cm="1">
        <f t="array" ref="L256">IFERROR(IF(ISBLANK($B256),_xlfn.XLOOKUP($A256&amp;$C256,'4. TEUs &amp; Activities- MB'!$A$9:$A$194&amp;'4. TEUs &amp; Activities- MB'!$E$9:$E$194,'4. TEUs &amp; Activities- MB'!$V$9:$V$194),_xlfn.XLOOKUP($B256&amp;$C256,'4. TEUs &amp; Activities- MB'!$B$9:$B$194&amp;'4. TEUs &amp; Activities- MB'!$E$9:$E$194,'4. TEUs &amp; Activities- MB'!$V$9:$V$194))*$F256*IF(ISBLANK($G256),1,$G256)*IF(ISBLANK($H256),1,(1-$H256))*IF(ISBLANK($I256),1,(1-$I256))*IF(ISBLANK($J256),1,(1-$J256)),"REVIEW")</f>
        <v>0</v>
      </c>
      <c r="M256" s="16" cm="1">
        <f t="array" ref="M256">IFERROR(IF(ISBLANK($B256),_xlfn.XLOOKUP($A256&amp;$C256,'4. TEUs &amp; Activities- MB'!$A$9:$A$194&amp;'4. TEUs &amp; Activities- MB'!$E$9:$E$194,'4. TEUs &amp; Activities- MB'!$W$9:$W$194),_xlfn.XLOOKUP($B256&amp;$C256,'4. TEUs &amp; Activities- MB'!$B$9:$B$194&amp;'4. TEUs &amp; Activities- MB'!$E$9:$E$194,'4. TEUs &amp; Activities- MB'!$W$9:$W$194))*$F256*IF(ISBLANK($G256),1,$G256)*IF(ISBLANK($H256),1,(1-$H256))*IF(ISBLANK($I256),1,(1-$I256))*IF(ISBLANK($J256),1,(1-$J256)),"REVIEW")</f>
        <v>0</v>
      </c>
    </row>
    <row r="257" spans="1:13" x14ac:dyDescent="0.25">
      <c r="A257" s="12"/>
      <c r="B257" s="14"/>
      <c r="C257" s="19"/>
      <c r="D257" s="13"/>
      <c r="E257" s="8" t="str">
        <f>IFERROR(IF(D257="No CAS","",INDEX('DEQ Pollutant List'!$B$7:$B$611,MATCH('5. Pollutant Emissions - MB'!D257,'DEQ Pollutant List'!$A$7:$A$611,0))),"")</f>
        <v/>
      </c>
      <c r="F257" s="20"/>
      <c r="G257" s="37"/>
      <c r="H257" s="47"/>
      <c r="I257" s="47"/>
      <c r="J257" s="38"/>
      <c r="K257" s="18"/>
      <c r="L257" s="12" cm="1">
        <f t="array" ref="L257">IFERROR(IF(ISBLANK($B257),_xlfn.XLOOKUP($A257&amp;$C257,'4. TEUs &amp; Activities- MB'!$A$9:$A$194&amp;'4. TEUs &amp; Activities- MB'!$E$9:$E$194,'4. TEUs &amp; Activities- MB'!$V$9:$V$194),_xlfn.XLOOKUP($B257&amp;$C257,'4. TEUs &amp; Activities- MB'!$B$9:$B$194&amp;'4. TEUs &amp; Activities- MB'!$E$9:$E$194,'4. TEUs &amp; Activities- MB'!$V$9:$V$194))*$F257*IF(ISBLANK($G257),1,$G257)*IF(ISBLANK($H257),1,(1-$H257))*IF(ISBLANK($I257),1,(1-$I257))*IF(ISBLANK($J257),1,(1-$J257)),"REVIEW")</f>
        <v>0</v>
      </c>
      <c r="M257" s="16" cm="1">
        <f t="array" ref="M257">IFERROR(IF(ISBLANK($B257),_xlfn.XLOOKUP($A257&amp;$C257,'4. TEUs &amp; Activities- MB'!$A$9:$A$194&amp;'4. TEUs &amp; Activities- MB'!$E$9:$E$194,'4. TEUs &amp; Activities- MB'!$W$9:$W$194),_xlfn.XLOOKUP($B257&amp;$C257,'4. TEUs &amp; Activities- MB'!$B$9:$B$194&amp;'4. TEUs &amp; Activities- MB'!$E$9:$E$194,'4. TEUs &amp; Activities- MB'!$W$9:$W$194))*$F257*IF(ISBLANK($G257),1,$G257)*IF(ISBLANK($H257),1,(1-$H257))*IF(ISBLANK($I257),1,(1-$I257))*IF(ISBLANK($J257),1,(1-$J257)),"REVIEW")</f>
        <v>0</v>
      </c>
    </row>
    <row r="258" spans="1:13" x14ac:dyDescent="0.25">
      <c r="A258" s="12"/>
      <c r="B258" s="14"/>
      <c r="C258" s="19"/>
      <c r="D258" s="13"/>
      <c r="E258" s="8" t="str">
        <f>IFERROR(IF(D258="No CAS","",INDEX('DEQ Pollutant List'!$B$7:$B$611,MATCH('5. Pollutant Emissions - MB'!D258,'DEQ Pollutant List'!$A$7:$A$611,0))),"")</f>
        <v/>
      </c>
      <c r="F258" s="20"/>
      <c r="G258" s="37"/>
      <c r="H258" s="47"/>
      <c r="I258" s="47"/>
      <c r="J258" s="38"/>
      <c r="K258" s="18"/>
      <c r="L258" s="12" cm="1">
        <f t="array" ref="L258">IFERROR(IF(ISBLANK($B258),_xlfn.XLOOKUP($A258&amp;$C258,'4. TEUs &amp; Activities- MB'!$A$9:$A$194&amp;'4. TEUs &amp; Activities- MB'!$E$9:$E$194,'4. TEUs &amp; Activities- MB'!$V$9:$V$194),_xlfn.XLOOKUP($B258&amp;$C258,'4. TEUs &amp; Activities- MB'!$B$9:$B$194&amp;'4. TEUs &amp; Activities- MB'!$E$9:$E$194,'4. TEUs &amp; Activities- MB'!$V$9:$V$194))*$F258*IF(ISBLANK($G258),1,$G258)*IF(ISBLANK($H258),1,(1-$H258))*IF(ISBLANK($I258),1,(1-$I258))*IF(ISBLANK($J258),1,(1-$J258)),"REVIEW")</f>
        <v>0</v>
      </c>
      <c r="M258" s="16" cm="1">
        <f t="array" ref="M258">IFERROR(IF(ISBLANK($B258),_xlfn.XLOOKUP($A258&amp;$C258,'4. TEUs &amp; Activities- MB'!$A$9:$A$194&amp;'4. TEUs &amp; Activities- MB'!$E$9:$E$194,'4. TEUs &amp; Activities- MB'!$W$9:$W$194),_xlfn.XLOOKUP($B258&amp;$C258,'4. TEUs &amp; Activities- MB'!$B$9:$B$194&amp;'4. TEUs &amp; Activities- MB'!$E$9:$E$194,'4. TEUs &amp; Activities- MB'!$W$9:$W$194))*$F258*IF(ISBLANK($G258),1,$G258)*IF(ISBLANK($H258),1,(1-$H258))*IF(ISBLANK($I258),1,(1-$I258))*IF(ISBLANK($J258),1,(1-$J258)),"REVIEW")</f>
        <v>0</v>
      </c>
    </row>
    <row r="259" spans="1:13" x14ac:dyDescent="0.25">
      <c r="A259" s="12"/>
      <c r="B259" s="14"/>
      <c r="C259" s="19"/>
      <c r="D259" s="13"/>
      <c r="E259" s="8" t="str">
        <f>IFERROR(IF(D259="No CAS","",INDEX('DEQ Pollutant List'!$B$7:$B$611,MATCH('5. Pollutant Emissions - MB'!D259,'DEQ Pollutant List'!$A$7:$A$611,0))),"")</f>
        <v/>
      </c>
      <c r="F259" s="20"/>
      <c r="G259" s="37"/>
      <c r="H259" s="47"/>
      <c r="I259" s="47"/>
      <c r="J259" s="38"/>
      <c r="K259" s="18"/>
      <c r="L259" s="12" cm="1">
        <f t="array" ref="L259">IFERROR(IF(ISBLANK($B259),_xlfn.XLOOKUP($A259&amp;$C259,'4. TEUs &amp; Activities- MB'!$A$9:$A$194&amp;'4. TEUs &amp; Activities- MB'!$E$9:$E$194,'4. TEUs &amp; Activities- MB'!$V$9:$V$194),_xlfn.XLOOKUP($B259&amp;$C259,'4. TEUs &amp; Activities- MB'!$B$9:$B$194&amp;'4. TEUs &amp; Activities- MB'!$E$9:$E$194,'4. TEUs &amp; Activities- MB'!$V$9:$V$194))*$F259*IF(ISBLANK($G259),1,$G259)*IF(ISBLANK($H259),1,(1-$H259))*IF(ISBLANK($I259),1,(1-$I259))*IF(ISBLANK($J259),1,(1-$J259)),"REVIEW")</f>
        <v>0</v>
      </c>
      <c r="M259" s="16" cm="1">
        <f t="array" ref="M259">IFERROR(IF(ISBLANK($B259),_xlfn.XLOOKUP($A259&amp;$C259,'4. TEUs &amp; Activities- MB'!$A$9:$A$194&amp;'4. TEUs &amp; Activities- MB'!$E$9:$E$194,'4. TEUs &amp; Activities- MB'!$W$9:$W$194),_xlfn.XLOOKUP($B259&amp;$C259,'4. TEUs &amp; Activities- MB'!$B$9:$B$194&amp;'4. TEUs &amp; Activities- MB'!$E$9:$E$194,'4. TEUs &amp; Activities- MB'!$W$9:$W$194))*$F259*IF(ISBLANK($G259),1,$G259)*IF(ISBLANK($H259),1,(1-$H259))*IF(ISBLANK($I259),1,(1-$I259))*IF(ISBLANK($J259),1,(1-$J259)),"REVIEW")</f>
        <v>0</v>
      </c>
    </row>
    <row r="260" spans="1:13" x14ac:dyDescent="0.25">
      <c r="A260" s="12"/>
      <c r="B260" s="14"/>
      <c r="C260" s="19"/>
      <c r="D260" s="13"/>
      <c r="E260" s="8" t="str">
        <f>IFERROR(IF(D260="No CAS","",INDEX('DEQ Pollutant List'!$B$7:$B$611,MATCH('5. Pollutant Emissions - MB'!D260,'DEQ Pollutant List'!$A$7:$A$611,0))),"")</f>
        <v/>
      </c>
      <c r="F260" s="20"/>
      <c r="G260" s="37"/>
      <c r="H260" s="47"/>
      <c r="I260" s="47"/>
      <c r="J260" s="38"/>
      <c r="K260" s="18"/>
      <c r="L260" s="12" cm="1">
        <f t="array" ref="L260">IFERROR(IF(ISBLANK($B260),_xlfn.XLOOKUP($A260&amp;$C260,'4. TEUs &amp; Activities- MB'!$A$9:$A$194&amp;'4. TEUs &amp; Activities- MB'!$E$9:$E$194,'4. TEUs &amp; Activities- MB'!$V$9:$V$194),_xlfn.XLOOKUP($B260&amp;$C260,'4. TEUs &amp; Activities- MB'!$B$9:$B$194&amp;'4. TEUs &amp; Activities- MB'!$E$9:$E$194,'4. TEUs &amp; Activities- MB'!$V$9:$V$194))*$F260*IF(ISBLANK($G260),1,$G260)*IF(ISBLANK($H260),1,(1-$H260))*IF(ISBLANK($I260),1,(1-$I260))*IF(ISBLANK($J260),1,(1-$J260)),"REVIEW")</f>
        <v>0</v>
      </c>
      <c r="M260" s="16" cm="1">
        <f t="array" ref="M260">IFERROR(IF(ISBLANK($B260),_xlfn.XLOOKUP($A260&amp;$C260,'4. TEUs &amp; Activities- MB'!$A$9:$A$194&amp;'4. TEUs &amp; Activities- MB'!$E$9:$E$194,'4. TEUs &amp; Activities- MB'!$W$9:$W$194),_xlfn.XLOOKUP($B260&amp;$C260,'4. TEUs &amp; Activities- MB'!$B$9:$B$194&amp;'4. TEUs &amp; Activities- MB'!$E$9:$E$194,'4. TEUs &amp; Activities- MB'!$W$9:$W$194))*$F260*IF(ISBLANK($G260),1,$G260)*IF(ISBLANK($H260),1,(1-$H260))*IF(ISBLANK($I260),1,(1-$I260))*IF(ISBLANK($J260),1,(1-$J260)),"REVIEW")</f>
        <v>0</v>
      </c>
    </row>
    <row r="261" spans="1:13" x14ac:dyDescent="0.25">
      <c r="A261" s="12"/>
      <c r="B261" s="14"/>
      <c r="C261" s="19"/>
      <c r="D261" s="13"/>
      <c r="E261" s="8" t="str">
        <f>IFERROR(IF(D261="No CAS","",INDEX('DEQ Pollutant List'!$B$7:$B$611,MATCH('5. Pollutant Emissions - MB'!D261,'DEQ Pollutant List'!$A$7:$A$611,0))),"")</f>
        <v/>
      </c>
      <c r="F261" s="20"/>
      <c r="G261" s="37"/>
      <c r="H261" s="47"/>
      <c r="I261" s="47"/>
      <c r="J261" s="38"/>
      <c r="K261" s="18"/>
      <c r="L261" s="12" cm="1">
        <f t="array" ref="L261">IFERROR(IF(ISBLANK($B261),_xlfn.XLOOKUP($A261&amp;$C261,'4. TEUs &amp; Activities- MB'!$A$9:$A$194&amp;'4. TEUs &amp; Activities- MB'!$E$9:$E$194,'4. TEUs &amp; Activities- MB'!$V$9:$V$194),_xlfn.XLOOKUP($B261&amp;$C261,'4. TEUs &amp; Activities- MB'!$B$9:$B$194&amp;'4. TEUs &amp; Activities- MB'!$E$9:$E$194,'4. TEUs &amp; Activities- MB'!$V$9:$V$194))*$F261*IF(ISBLANK($G261),1,$G261)*IF(ISBLANK($H261),1,(1-$H261))*IF(ISBLANK($I261),1,(1-$I261))*IF(ISBLANK($J261),1,(1-$J261)),"REVIEW")</f>
        <v>0</v>
      </c>
      <c r="M261" s="16" cm="1">
        <f t="array" ref="M261">IFERROR(IF(ISBLANK($B261),_xlfn.XLOOKUP($A261&amp;$C261,'4. TEUs &amp; Activities- MB'!$A$9:$A$194&amp;'4. TEUs &amp; Activities- MB'!$E$9:$E$194,'4. TEUs &amp; Activities- MB'!$W$9:$W$194),_xlfn.XLOOKUP($B261&amp;$C261,'4. TEUs &amp; Activities- MB'!$B$9:$B$194&amp;'4. TEUs &amp; Activities- MB'!$E$9:$E$194,'4. TEUs &amp; Activities- MB'!$W$9:$W$194))*$F261*IF(ISBLANK($G261),1,$G261)*IF(ISBLANK($H261),1,(1-$H261))*IF(ISBLANK($I261),1,(1-$I261))*IF(ISBLANK($J261),1,(1-$J261)),"REVIEW")</f>
        <v>0</v>
      </c>
    </row>
    <row r="262" spans="1:13" x14ac:dyDescent="0.25">
      <c r="A262" s="12"/>
      <c r="B262" s="14"/>
      <c r="C262" s="19"/>
      <c r="D262" s="13"/>
      <c r="E262" s="8" t="str">
        <f>IFERROR(IF(D262="No CAS","",INDEX('DEQ Pollutant List'!$B$7:$B$611,MATCH('5. Pollutant Emissions - MB'!D262,'DEQ Pollutant List'!$A$7:$A$611,0))),"")</f>
        <v/>
      </c>
      <c r="F262" s="20"/>
      <c r="G262" s="37"/>
      <c r="H262" s="47"/>
      <c r="I262" s="47"/>
      <c r="J262" s="38"/>
      <c r="K262" s="18"/>
      <c r="L262" s="12" cm="1">
        <f t="array" ref="L262">IFERROR(IF(ISBLANK($B262),_xlfn.XLOOKUP($A262&amp;$C262,'4. TEUs &amp; Activities- MB'!$A$9:$A$194&amp;'4. TEUs &amp; Activities- MB'!$E$9:$E$194,'4. TEUs &amp; Activities- MB'!$V$9:$V$194),_xlfn.XLOOKUP($B262&amp;$C262,'4. TEUs &amp; Activities- MB'!$B$9:$B$194&amp;'4. TEUs &amp; Activities- MB'!$E$9:$E$194,'4. TEUs &amp; Activities- MB'!$V$9:$V$194))*$F262*IF(ISBLANK($G262),1,$G262)*IF(ISBLANK($H262),1,(1-$H262))*IF(ISBLANK($I262),1,(1-$I262))*IF(ISBLANK($J262),1,(1-$J262)),"REVIEW")</f>
        <v>0</v>
      </c>
      <c r="M262" s="16" cm="1">
        <f t="array" ref="M262">IFERROR(IF(ISBLANK($B262),_xlfn.XLOOKUP($A262&amp;$C262,'4. TEUs &amp; Activities- MB'!$A$9:$A$194&amp;'4. TEUs &amp; Activities- MB'!$E$9:$E$194,'4. TEUs &amp; Activities- MB'!$W$9:$W$194),_xlfn.XLOOKUP($B262&amp;$C262,'4. TEUs &amp; Activities- MB'!$B$9:$B$194&amp;'4. TEUs &amp; Activities- MB'!$E$9:$E$194,'4. TEUs &amp; Activities- MB'!$W$9:$W$194))*$F262*IF(ISBLANK($G262),1,$G262)*IF(ISBLANK($H262),1,(1-$H262))*IF(ISBLANK($I262),1,(1-$I262))*IF(ISBLANK($J262),1,(1-$J262)),"REVIEW")</f>
        <v>0</v>
      </c>
    </row>
    <row r="263" spans="1:13" x14ac:dyDescent="0.25">
      <c r="A263" s="12"/>
      <c r="B263" s="14"/>
      <c r="C263" s="19"/>
      <c r="D263" s="13"/>
      <c r="E263" s="8" t="str">
        <f>IFERROR(IF(D263="No CAS","",INDEX('DEQ Pollutant List'!$B$7:$B$611,MATCH('5. Pollutant Emissions - MB'!D263,'DEQ Pollutant List'!$A$7:$A$611,0))),"")</f>
        <v/>
      </c>
      <c r="F263" s="20"/>
      <c r="G263" s="37"/>
      <c r="H263" s="47"/>
      <c r="I263" s="47"/>
      <c r="J263" s="38"/>
      <c r="K263" s="18"/>
      <c r="L263" s="12" cm="1">
        <f t="array" ref="L263">IFERROR(IF(ISBLANK($B263),_xlfn.XLOOKUP($A263&amp;$C263,'4. TEUs &amp; Activities- MB'!$A$9:$A$194&amp;'4. TEUs &amp; Activities- MB'!$E$9:$E$194,'4. TEUs &amp; Activities- MB'!$V$9:$V$194),_xlfn.XLOOKUP($B263&amp;$C263,'4. TEUs &amp; Activities- MB'!$B$9:$B$194&amp;'4. TEUs &amp; Activities- MB'!$E$9:$E$194,'4. TEUs &amp; Activities- MB'!$V$9:$V$194))*$F263*IF(ISBLANK($G263),1,$G263)*IF(ISBLANK($H263),1,(1-$H263))*IF(ISBLANK($I263),1,(1-$I263))*IF(ISBLANK($J263),1,(1-$J263)),"REVIEW")</f>
        <v>0</v>
      </c>
      <c r="M263" s="16" cm="1">
        <f t="array" ref="M263">IFERROR(IF(ISBLANK($B263),_xlfn.XLOOKUP($A263&amp;$C263,'4. TEUs &amp; Activities- MB'!$A$9:$A$194&amp;'4. TEUs &amp; Activities- MB'!$E$9:$E$194,'4. TEUs &amp; Activities- MB'!$W$9:$W$194),_xlfn.XLOOKUP($B263&amp;$C263,'4. TEUs &amp; Activities- MB'!$B$9:$B$194&amp;'4. TEUs &amp; Activities- MB'!$E$9:$E$194,'4. TEUs &amp; Activities- MB'!$W$9:$W$194))*$F263*IF(ISBLANK($G263),1,$G263)*IF(ISBLANK($H263),1,(1-$H263))*IF(ISBLANK($I263),1,(1-$I263))*IF(ISBLANK($J263),1,(1-$J263)),"REVIEW")</f>
        <v>0</v>
      </c>
    </row>
    <row r="264" spans="1:13" x14ac:dyDescent="0.25">
      <c r="A264" s="12"/>
      <c r="B264" s="14"/>
      <c r="C264" s="19"/>
      <c r="D264" s="13"/>
      <c r="E264" s="8" t="str">
        <f>IFERROR(IF(D264="No CAS","",INDEX('DEQ Pollutant List'!$B$7:$B$611,MATCH('5. Pollutant Emissions - MB'!D264,'DEQ Pollutant List'!$A$7:$A$611,0))),"")</f>
        <v/>
      </c>
      <c r="F264" s="20"/>
      <c r="G264" s="37"/>
      <c r="H264" s="47"/>
      <c r="I264" s="47"/>
      <c r="J264" s="38"/>
      <c r="K264" s="18"/>
      <c r="L264" s="12" cm="1">
        <f t="array" ref="L264">IFERROR(IF(ISBLANK($B264),_xlfn.XLOOKUP($A264&amp;$C264,'4. TEUs &amp; Activities- MB'!$A$9:$A$194&amp;'4. TEUs &amp; Activities- MB'!$E$9:$E$194,'4. TEUs &amp; Activities- MB'!$V$9:$V$194),_xlfn.XLOOKUP($B264&amp;$C264,'4. TEUs &amp; Activities- MB'!$B$9:$B$194&amp;'4. TEUs &amp; Activities- MB'!$E$9:$E$194,'4. TEUs &amp; Activities- MB'!$V$9:$V$194))*$F264*IF(ISBLANK($G264),1,$G264)*IF(ISBLANK($H264),1,(1-$H264))*IF(ISBLANK($I264),1,(1-$I264))*IF(ISBLANK($J264),1,(1-$J264)),"REVIEW")</f>
        <v>0</v>
      </c>
      <c r="M264" s="16" cm="1">
        <f t="array" ref="M264">IFERROR(IF(ISBLANK($B264),_xlfn.XLOOKUP($A264&amp;$C264,'4. TEUs &amp; Activities- MB'!$A$9:$A$194&amp;'4. TEUs &amp; Activities- MB'!$E$9:$E$194,'4. TEUs &amp; Activities- MB'!$W$9:$W$194),_xlfn.XLOOKUP($B264&amp;$C264,'4. TEUs &amp; Activities- MB'!$B$9:$B$194&amp;'4. TEUs &amp; Activities- MB'!$E$9:$E$194,'4. TEUs &amp; Activities- MB'!$W$9:$W$194))*$F264*IF(ISBLANK($G264),1,$G264)*IF(ISBLANK($H264),1,(1-$H264))*IF(ISBLANK($I264),1,(1-$I264))*IF(ISBLANK($J264),1,(1-$J264)),"REVIEW")</f>
        <v>0</v>
      </c>
    </row>
    <row r="265" spans="1:13" x14ac:dyDescent="0.25">
      <c r="A265" s="12"/>
      <c r="B265" s="14"/>
      <c r="C265" s="19"/>
      <c r="D265" s="13"/>
      <c r="E265" s="8" t="str">
        <f>IFERROR(IF(D265="No CAS","",INDEX('DEQ Pollutant List'!$B$7:$B$611,MATCH('5. Pollutant Emissions - MB'!D265,'DEQ Pollutant List'!$A$7:$A$611,0))),"")</f>
        <v/>
      </c>
      <c r="F265" s="20"/>
      <c r="G265" s="37"/>
      <c r="H265" s="47"/>
      <c r="I265" s="47"/>
      <c r="J265" s="38"/>
      <c r="K265" s="18"/>
      <c r="L265" s="12" cm="1">
        <f t="array" ref="L265">IFERROR(IF(ISBLANK($B265),_xlfn.XLOOKUP($A265&amp;$C265,'4. TEUs &amp; Activities- MB'!$A$9:$A$194&amp;'4. TEUs &amp; Activities- MB'!$E$9:$E$194,'4. TEUs &amp; Activities- MB'!$V$9:$V$194),_xlfn.XLOOKUP($B265&amp;$C265,'4. TEUs &amp; Activities- MB'!$B$9:$B$194&amp;'4. TEUs &amp; Activities- MB'!$E$9:$E$194,'4. TEUs &amp; Activities- MB'!$V$9:$V$194))*$F265*IF(ISBLANK($G265),1,$G265)*IF(ISBLANK($H265),1,(1-$H265))*IF(ISBLANK($I265),1,(1-$I265))*IF(ISBLANK($J265),1,(1-$J265)),"REVIEW")</f>
        <v>0</v>
      </c>
      <c r="M265" s="16" cm="1">
        <f t="array" ref="M265">IFERROR(IF(ISBLANK($B265),_xlfn.XLOOKUP($A265&amp;$C265,'4. TEUs &amp; Activities- MB'!$A$9:$A$194&amp;'4. TEUs &amp; Activities- MB'!$E$9:$E$194,'4. TEUs &amp; Activities- MB'!$W$9:$W$194),_xlfn.XLOOKUP($B265&amp;$C265,'4. TEUs &amp; Activities- MB'!$B$9:$B$194&amp;'4. TEUs &amp; Activities- MB'!$E$9:$E$194,'4. TEUs &amp; Activities- MB'!$W$9:$W$194))*$F265*IF(ISBLANK($G265),1,$G265)*IF(ISBLANK($H265),1,(1-$H265))*IF(ISBLANK($I265),1,(1-$I265))*IF(ISBLANK($J265),1,(1-$J265)),"REVIEW")</f>
        <v>0</v>
      </c>
    </row>
    <row r="266" spans="1:13" x14ac:dyDescent="0.25">
      <c r="A266" s="12"/>
      <c r="B266" s="14"/>
      <c r="C266" s="19"/>
      <c r="D266" s="13"/>
      <c r="E266" s="8" t="str">
        <f>IFERROR(IF(D266="No CAS","",INDEX('DEQ Pollutant List'!$B$7:$B$611,MATCH('5. Pollutant Emissions - MB'!D266,'DEQ Pollutant List'!$A$7:$A$611,0))),"")</f>
        <v/>
      </c>
      <c r="F266" s="20"/>
      <c r="G266" s="37"/>
      <c r="H266" s="47"/>
      <c r="I266" s="47"/>
      <c r="J266" s="38"/>
      <c r="K266" s="18"/>
      <c r="L266" s="12" cm="1">
        <f t="array" ref="L266">IFERROR(IF(ISBLANK($B266),_xlfn.XLOOKUP($A266&amp;$C266,'4. TEUs &amp; Activities- MB'!$A$9:$A$194&amp;'4. TEUs &amp; Activities- MB'!$E$9:$E$194,'4. TEUs &amp; Activities- MB'!$V$9:$V$194),_xlfn.XLOOKUP($B266&amp;$C266,'4. TEUs &amp; Activities- MB'!$B$9:$B$194&amp;'4. TEUs &amp; Activities- MB'!$E$9:$E$194,'4. TEUs &amp; Activities- MB'!$V$9:$V$194))*$F266*IF(ISBLANK($G266),1,$G266)*IF(ISBLANK($H266),1,(1-$H266))*IF(ISBLANK($I266),1,(1-$I266))*IF(ISBLANK($J266),1,(1-$J266)),"REVIEW")</f>
        <v>0</v>
      </c>
      <c r="M266" s="16" cm="1">
        <f t="array" ref="M266">IFERROR(IF(ISBLANK($B266),_xlfn.XLOOKUP($A266&amp;$C266,'4. TEUs &amp; Activities- MB'!$A$9:$A$194&amp;'4. TEUs &amp; Activities- MB'!$E$9:$E$194,'4. TEUs &amp; Activities- MB'!$W$9:$W$194),_xlfn.XLOOKUP($B266&amp;$C266,'4. TEUs &amp; Activities- MB'!$B$9:$B$194&amp;'4. TEUs &amp; Activities- MB'!$E$9:$E$194,'4. TEUs &amp; Activities- MB'!$W$9:$W$194))*$F266*IF(ISBLANK($G266),1,$G266)*IF(ISBLANK($H266),1,(1-$H266))*IF(ISBLANK($I266),1,(1-$I266))*IF(ISBLANK($J266),1,(1-$J266)),"REVIEW")</f>
        <v>0</v>
      </c>
    </row>
    <row r="267" spans="1:13" x14ac:dyDescent="0.25">
      <c r="A267" s="12"/>
      <c r="B267" s="14"/>
      <c r="C267" s="19"/>
      <c r="D267" s="13"/>
      <c r="E267" s="8" t="str">
        <f>IFERROR(IF(D267="No CAS","",INDEX('DEQ Pollutant List'!$B$7:$B$611,MATCH('5. Pollutant Emissions - MB'!D267,'DEQ Pollutant List'!$A$7:$A$611,0))),"")</f>
        <v/>
      </c>
      <c r="F267" s="20"/>
      <c r="G267" s="37"/>
      <c r="H267" s="47"/>
      <c r="I267" s="47"/>
      <c r="J267" s="38"/>
      <c r="K267" s="18"/>
      <c r="L267" s="12" cm="1">
        <f t="array" ref="L267">IFERROR(IF(ISBLANK($B267),_xlfn.XLOOKUP($A267&amp;$C267,'4. TEUs &amp; Activities- MB'!$A$9:$A$194&amp;'4. TEUs &amp; Activities- MB'!$E$9:$E$194,'4. TEUs &amp; Activities- MB'!$V$9:$V$194),_xlfn.XLOOKUP($B267&amp;$C267,'4. TEUs &amp; Activities- MB'!$B$9:$B$194&amp;'4. TEUs &amp; Activities- MB'!$E$9:$E$194,'4. TEUs &amp; Activities- MB'!$V$9:$V$194))*$F267*IF(ISBLANK($G267),1,$G267)*IF(ISBLANK($H267),1,(1-$H267))*IF(ISBLANK($I267),1,(1-$I267))*IF(ISBLANK($J267),1,(1-$J267)),"REVIEW")</f>
        <v>0</v>
      </c>
      <c r="M267" s="16" cm="1">
        <f t="array" ref="M267">IFERROR(IF(ISBLANK($B267),_xlfn.XLOOKUP($A267&amp;$C267,'4. TEUs &amp; Activities- MB'!$A$9:$A$194&amp;'4. TEUs &amp; Activities- MB'!$E$9:$E$194,'4. TEUs &amp; Activities- MB'!$W$9:$W$194),_xlfn.XLOOKUP($B267&amp;$C267,'4. TEUs &amp; Activities- MB'!$B$9:$B$194&amp;'4. TEUs &amp; Activities- MB'!$E$9:$E$194,'4. TEUs &amp; Activities- MB'!$W$9:$W$194))*$F267*IF(ISBLANK($G267),1,$G267)*IF(ISBLANK($H267),1,(1-$H267))*IF(ISBLANK($I267),1,(1-$I267))*IF(ISBLANK($J267),1,(1-$J267)),"REVIEW")</f>
        <v>0</v>
      </c>
    </row>
    <row r="268" spans="1:13" x14ac:dyDescent="0.25">
      <c r="A268" s="12"/>
      <c r="B268" s="14"/>
      <c r="C268" s="19"/>
      <c r="D268" s="13"/>
      <c r="E268" s="8" t="str">
        <f>IFERROR(IF(D268="No CAS","",INDEX('DEQ Pollutant List'!$B$7:$B$611,MATCH('5. Pollutant Emissions - MB'!D268,'DEQ Pollutant List'!$A$7:$A$611,0))),"")</f>
        <v/>
      </c>
      <c r="F268" s="20"/>
      <c r="G268" s="37"/>
      <c r="H268" s="47"/>
      <c r="I268" s="47"/>
      <c r="J268" s="38"/>
      <c r="K268" s="18"/>
      <c r="L268" s="12" cm="1">
        <f t="array" ref="L268">IFERROR(IF(ISBLANK($B268),_xlfn.XLOOKUP($A268&amp;$C268,'4. TEUs &amp; Activities- MB'!$A$9:$A$194&amp;'4. TEUs &amp; Activities- MB'!$E$9:$E$194,'4. TEUs &amp; Activities- MB'!$V$9:$V$194),_xlfn.XLOOKUP($B268&amp;$C268,'4. TEUs &amp; Activities- MB'!$B$9:$B$194&amp;'4. TEUs &amp; Activities- MB'!$E$9:$E$194,'4. TEUs &amp; Activities- MB'!$V$9:$V$194))*$F268*IF(ISBLANK($G268),1,$G268)*IF(ISBLANK($H268),1,(1-$H268))*IF(ISBLANK($I268),1,(1-$I268))*IF(ISBLANK($J268),1,(1-$J268)),"REVIEW")</f>
        <v>0</v>
      </c>
      <c r="M268" s="16" cm="1">
        <f t="array" ref="M268">IFERROR(IF(ISBLANK($B268),_xlfn.XLOOKUP($A268&amp;$C268,'4. TEUs &amp; Activities- MB'!$A$9:$A$194&amp;'4. TEUs &amp; Activities- MB'!$E$9:$E$194,'4. TEUs &amp; Activities- MB'!$W$9:$W$194),_xlfn.XLOOKUP($B268&amp;$C268,'4. TEUs &amp; Activities- MB'!$B$9:$B$194&amp;'4. TEUs &amp; Activities- MB'!$E$9:$E$194,'4. TEUs &amp; Activities- MB'!$W$9:$W$194))*$F268*IF(ISBLANK($G268),1,$G268)*IF(ISBLANK($H268),1,(1-$H268))*IF(ISBLANK($I268),1,(1-$I268))*IF(ISBLANK($J268),1,(1-$J268)),"REVIEW")</f>
        <v>0</v>
      </c>
    </row>
    <row r="269" spans="1:13" x14ac:dyDescent="0.25">
      <c r="A269" s="12"/>
      <c r="B269" s="14"/>
      <c r="C269" s="19"/>
      <c r="D269" s="13"/>
      <c r="E269" s="8" t="str">
        <f>IFERROR(IF(D269="No CAS","",INDEX('DEQ Pollutant List'!$B$7:$B$611,MATCH('5. Pollutant Emissions - MB'!D269,'DEQ Pollutant List'!$A$7:$A$611,0))),"")</f>
        <v/>
      </c>
      <c r="F269" s="20"/>
      <c r="G269" s="37"/>
      <c r="H269" s="47"/>
      <c r="I269" s="47"/>
      <c r="J269" s="38"/>
      <c r="K269" s="18"/>
      <c r="L269" s="12" cm="1">
        <f t="array" ref="L269">IFERROR(IF(ISBLANK($B269),_xlfn.XLOOKUP($A269&amp;$C269,'4. TEUs &amp; Activities- MB'!$A$9:$A$194&amp;'4. TEUs &amp; Activities- MB'!$E$9:$E$194,'4. TEUs &amp; Activities- MB'!$V$9:$V$194),_xlfn.XLOOKUP($B269&amp;$C269,'4. TEUs &amp; Activities- MB'!$B$9:$B$194&amp;'4. TEUs &amp; Activities- MB'!$E$9:$E$194,'4. TEUs &amp; Activities- MB'!$V$9:$V$194))*$F269*IF(ISBLANK($G269),1,$G269)*IF(ISBLANK($H269),1,(1-$H269))*IF(ISBLANK($I269),1,(1-$I269))*IF(ISBLANK($J269),1,(1-$J269)),"REVIEW")</f>
        <v>0</v>
      </c>
      <c r="M269" s="16" cm="1">
        <f t="array" ref="M269">IFERROR(IF(ISBLANK($B269),_xlfn.XLOOKUP($A269&amp;$C269,'4. TEUs &amp; Activities- MB'!$A$9:$A$194&amp;'4. TEUs &amp; Activities- MB'!$E$9:$E$194,'4. TEUs &amp; Activities- MB'!$W$9:$W$194),_xlfn.XLOOKUP($B269&amp;$C269,'4. TEUs &amp; Activities- MB'!$B$9:$B$194&amp;'4. TEUs &amp; Activities- MB'!$E$9:$E$194,'4. TEUs &amp; Activities- MB'!$W$9:$W$194))*$F269*IF(ISBLANK($G269),1,$G269)*IF(ISBLANK($H269),1,(1-$H269))*IF(ISBLANK($I269),1,(1-$I269))*IF(ISBLANK($J269),1,(1-$J269)),"REVIEW")</f>
        <v>0</v>
      </c>
    </row>
    <row r="270" spans="1:13" x14ac:dyDescent="0.25">
      <c r="A270" s="12"/>
      <c r="B270" s="14"/>
      <c r="C270" s="19"/>
      <c r="D270" s="13"/>
      <c r="E270" s="8" t="str">
        <f>IFERROR(IF(D270="No CAS","",INDEX('DEQ Pollutant List'!$B$7:$B$611,MATCH('5. Pollutant Emissions - MB'!D270,'DEQ Pollutant List'!$A$7:$A$611,0))),"")</f>
        <v/>
      </c>
      <c r="F270" s="20"/>
      <c r="G270" s="37"/>
      <c r="H270" s="47"/>
      <c r="I270" s="47"/>
      <c r="J270" s="38"/>
      <c r="K270" s="18"/>
      <c r="L270" s="12" cm="1">
        <f t="array" ref="L270">IFERROR(IF(ISBLANK($B270),_xlfn.XLOOKUP($A270&amp;$C270,'4. TEUs &amp; Activities- MB'!$A$9:$A$194&amp;'4. TEUs &amp; Activities- MB'!$E$9:$E$194,'4. TEUs &amp; Activities- MB'!$V$9:$V$194),_xlfn.XLOOKUP($B270&amp;$C270,'4. TEUs &amp; Activities- MB'!$B$9:$B$194&amp;'4. TEUs &amp; Activities- MB'!$E$9:$E$194,'4. TEUs &amp; Activities- MB'!$V$9:$V$194))*$F270*IF(ISBLANK($G270),1,$G270)*IF(ISBLANK($H270),1,(1-$H270))*IF(ISBLANK($I270),1,(1-$I270))*IF(ISBLANK($J270),1,(1-$J270)),"REVIEW")</f>
        <v>0</v>
      </c>
      <c r="M270" s="16" cm="1">
        <f t="array" ref="M270">IFERROR(IF(ISBLANK($B270),_xlfn.XLOOKUP($A270&amp;$C270,'4. TEUs &amp; Activities- MB'!$A$9:$A$194&amp;'4. TEUs &amp; Activities- MB'!$E$9:$E$194,'4. TEUs &amp; Activities- MB'!$W$9:$W$194),_xlfn.XLOOKUP($B270&amp;$C270,'4. TEUs &amp; Activities- MB'!$B$9:$B$194&amp;'4. TEUs &amp; Activities- MB'!$E$9:$E$194,'4. TEUs &amp; Activities- MB'!$W$9:$W$194))*$F270*IF(ISBLANK($G270),1,$G270)*IF(ISBLANK($H270),1,(1-$H270))*IF(ISBLANK($I270),1,(1-$I270))*IF(ISBLANK($J270),1,(1-$J270)),"REVIEW")</f>
        <v>0</v>
      </c>
    </row>
    <row r="271" spans="1:13" x14ac:dyDescent="0.25">
      <c r="A271" s="12"/>
      <c r="B271" s="14"/>
      <c r="C271" s="19"/>
      <c r="D271" s="13"/>
      <c r="E271" s="8" t="str">
        <f>IFERROR(IF(D271="No CAS","",INDEX('DEQ Pollutant List'!$B$7:$B$611,MATCH('5. Pollutant Emissions - MB'!D271,'DEQ Pollutant List'!$A$7:$A$611,0))),"")</f>
        <v/>
      </c>
      <c r="F271" s="20"/>
      <c r="G271" s="37"/>
      <c r="H271" s="47"/>
      <c r="I271" s="47"/>
      <c r="J271" s="38"/>
      <c r="K271" s="18"/>
      <c r="L271" s="12" cm="1">
        <f t="array" ref="L271">IFERROR(IF(ISBLANK($B271),_xlfn.XLOOKUP($A271&amp;$C271,'4. TEUs &amp; Activities- MB'!$A$9:$A$194&amp;'4. TEUs &amp; Activities- MB'!$E$9:$E$194,'4. TEUs &amp; Activities- MB'!$V$9:$V$194),_xlfn.XLOOKUP($B271&amp;$C271,'4. TEUs &amp; Activities- MB'!$B$9:$B$194&amp;'4. TEUs &amp; Activities- MB'!$E$9:$E$194,'4. TEUs &amp; Activities- MB'!$V$9:$V$194))*$F271*IF(ISBLANK($G271),1,$G271)*IF(ISBLANK($H271),1,(1-$H271))*IF(ISBLANK($I271),1,(1-$I271))*IF(ISBLANK($J271),1,(1-$J271)),"REVIEW")</f>
        <v>0</v>
      </c>
      <c r="M271" s="16" cm="1">
        <f t="array" ref="M271">IFERROR(IF(ISBLANK($B271),_xlfn.XLOOKUP($A271&amp;$C271,'4. TEUs &amp; Activities- MB'!$A$9:$A$194&amp;'4. TEUs &amp; Activities- MB'!$E$9:$E$194,'4. TEUs &amp; Activities- MB'!$W$9:$W$194),_xlfn.XLOOKUP($B271&amp;$C271,'4. TEUs &amp; Activities- MB'!$B$9:$B$194&amp;'4. TEUs &amp; Activities- MB'!$E$9:$E$194,'4. TEUs &amp; Activities- MB'!$W$9:$W$194))*$F271*IF(ISBLANK($G271),1,$G271)*IF(ISBLANK($H271),1,(1-$H271))*IF(ISBLANK($I271),1,(1-$I271))*IF(ISBLANK($J271),1,(1-$J271)),"REVIEW")</f>
        <v>0</v>
      </c>
    </row>
    <row r="272" spans="1:13" x14ac:dyDescent="0.25">
      <c r="A272" s="12"/>
      <c r="B272" s="14"/>
      <c r="C272" s="19"/>
      <c r="D272" s="13"/>
      <c r="E272" s="8" t="str">
        <f>IFERROR(IF(D272="No CAS","",INDEX('DEQ Pollutant List'!$B$7:$B$611,MATCH('5. Pollutant Emissions - MB'!D272,'DEQ Pollutant List'!$A$7:$A$611,0))),"")</f>
        <v/>
      </c>
      <c r="F272" s="20"/>
      <c r="G272" s="37"/>
      <c r="H272" s="47"/>
      <c r="I272" s="47"/>
      <c r="J272" s="38"/>
      <c r="K272" s="18"/>
      <c r="L272" s="12" cm="1">
        <f t="array" ref="L272">IFERROR(IF(ISBLANK($B272),_xlfn.XLOOKUP($A272&amp;$C272,'4. TEUs &amp; Activities- MB'!$A$9:$A$194&amp;'4. TEUs &amp; Activities- MB'!$E$9:$E$194,'4. TEUs &amp; Activities- MB'!$V$9:$V$194),_xlfn.XLOOKUP($B272&amp;$C272,'4. TEUs &amp; Activities- MB'!$B$9:$B$194&amp;'4. TEUs &amp; Activities- MB'!$E$9:$E$194,'4. TEUs &amp; Activities- MB'!$V$9:$V$194))*$F272*IF(ISBLANK($G272),1,$G272)*IF(ISBLANK($H272),1,(1-$H272))*IF(ISBLANK($I272),1,(1-$I272))*IF(ISBLANK($J272),1,(1-$J272)),"REVIEW")</f>
        <v>0</v>
      </c>
      <c r="M272" s="16" cm="1">
        <f t="array" ref="M272">IFERROR(IF(ISBLANK($B272),_xlfn.XLOOKUP($A272&amp;$C272,'4. TEUs &amp; Activities- MB'!$A$9:$A$194&amp;'4. TEUs &amp; Activities- MB'!$E$9:$E$194,'4. TEUs &amp; Activities- MB'!$W$9:$W$194),_xlfn.XLOOKUP($B272&amp;$C272,'4. TEUs &amp; Activities- MB'!$B$9:$B$194&amp;'4. TEUs &amp; Activities- MB'!$E$9:$E$194,'4. TEUs &amp; Activities- MB'!$W$9:$W$194))*$F272*IF(ISBLANK($G272),1,$G272)*IF(ISBLANK($H272),1,(1-$H272))*IF(ISBLANK($I272),1,(1-$I272))*IF(ISBLANK($J272),1,(1-$J272)),"REVIEW")</f>
        <v>0</v>
      </c>
    </row>
    <row r="273" spans="1:13" x14ac:dyDescent="0.25">
      <c r="A273" s="12"/>
      <c r="B273" s="14"/>
      <c r="C273" s="19"/>
      <c r="D273" s="13"/>
      <c r="E273" s="8" t="str">
        <f>IFERROR(IF(D273="No CAS","",INDEX('DEQ Pollutant List'!$B$7:$B$611,MATCH('5. Pollutant Emissions - MB'!D273,'DEQ Pollutant List'!$A$7:$A$611,0))),"")</f>
        <v/>
      </c>
      <c r="F273" s="20"/>
      <c r="G273" s="37"/>
      <c r="H273" s="47"/>
      <c r="I273" s="47"/>
      <c r="J273" s="38"/>
      <c r="K273" s="18"/>
      <c r="L273" s="12" cm="1">
        <f t="array" ref="L273">IFERROR(IF(ISBLANK($B273),_xlfn.XLOOKUP($A273&amp;$C273,'4. TEUs &amp; Activities- MB'!$A$9:$A$194&amp;'4. TEUs &amp; Activities- MB'!$E$9:$E$194,'4. TEUs &amp; Activities- MB'!$V$9:$V$194),_xlfn.XLOOKUP($B273&amp;$C273,'4. TEUs &amp; Activities- MB'!$B$9:$B$194&amp;'4. TEUs &amp; Activities- MB'!$E$9:$E$194,'4. TEUs &amp; Activities- MB'!$V$9:$V$194))*$F273*IF(ISBLANK($G273),1,$G273)*IF(ISBLANK($H273),1,(1-$H273))*IF(ISBLANK($I273),1,(1-$I273))*IF(ISBLANK($J273),1,(1-$J273)),"REVIEW")</f>
        <v>0</v>
      </c>
      <c r="M273" s="16" cm="1">
        <f t="array" ref="M273">IFERROR(IF(ISBLANK($B273),_xlfn.XLOOKUP($A273&amp;$C273,'4. TEUs &amp; Activities- MB'!$A$9:$A$194&amp;'4. TEUs &amp; Activities- MB'!$E$9:$E$194,'4. TEUs &amp; Activities- MB'!$W$9:$W$194),_xlfn.XLOOKUP($B273&amp;$C273,'4. TEUs &amp; Activities- MB'!$B$9:$B$194&amp;'4. TEUs &amp; Activities- MB'!$E$9:$E$194,'4. TEUs &amp; Activities- MB'!$W$9:$W$194))*$F273*IF(ISBLANK($G273),1,$G273)*IF(ISBLANK($H273),1,(1-$H273))*IF(ISBLANK($I273),1,(1-$I273))*IF(ISBLANK($J273),1,(1-$J273)),"REVIEW")</f>
        <v>0</v>
      </c>
    </row>
    <row r="274" spans="1:13" x14ac:dyDescent="0.25">
      <c r="A274" s="12"/>
      <c r="B274" s="14"/>
      <c r="C274" s="19"/>
      <c r="D274" s="13"/>
      <c r="E274" s="8" t="str">
        <f>IFERROR(IF(D274="No CAS","",INDEX('DEQ Pollutant List'!$B$7:$B$611,MATCH('5. Pollutant Emissions - MB'!D274,'DEQ Pollutant List'!$A$7:$A$611,0))),"")</f>
        <v/>
      </c>
      <c r="F274" s="20"/>
      <c r="G274" s="37"/>
      <c r="H274" s="47"/>
      <c r="I274" s="47"/>
      <c r="J274" s="38"/>
      <c r="K274" s="18"/>
      <c r="L274" s="12" cm="1">
        <f t="array" ref="L274">IFERROR(IF(ISBLANK($B274),_xlfn.XLOOKUP($A274&amp;$C274,'4. TEUs &amp; Activities- MB'!$A$9:$A$194&amp;'4. TEUs &amp; Activities- MB'!$E$9:$E$194,'4. TEUs &amp; Activities- MB'!$V$9:$V$194),_xlfn.XLOOKUP($B274&amp;$C274,'4. TEUs &amp; Activities- MB'!$B$9:$B$194&amp;'4. TEUs &amp; Activities- MB'!$E$9:$E$194,'4. TEUs &amp; Activities- MB'!$V$9:$V$194))*$F274*IF(ISBLANK($G274),1,$G274)*IF(ISBLANK($H274),1,(1-$H274))*IF(ISBLANK($I274),1,(1-$I274))*IF(ISBLANK($J274),1,(1-$J274)),"REVIEW")</f>
        <v>0</v>
      </c>
      <c r="M274" s="16" cm="1">
        <f t="array" ref="M274">IFERROR(IF(ISBLANK($B274),_xlfn.XLOOKUP($A274&amp;$C274,'4. TEUs &amp; Activities- MB'!$A$9:$A$194&amp;'4. TEUs &amp; Activities- MB'!$E$9:$E$194,'4. TEUs &amp; Activities- MB'!$W$9:$W$194),_xlfn.XLOOKUP($B274&amp;$C274,'4. TEUs &amp; Activities- MB'!$B$9:$B$194&amp;'4. TEUs &amp; Activities- MB'!$E$9:$E$194,'4. TEUs &amp; Activities- MB'!$W$9:$W$194))*$F274*IF(ISBLANK($G274),1,$G274)*IF(ISBLANK($H274),1,(1-$H274))*IF(ISBLANK($I274),1,(1-$I274))*IF(ISBLANK($J274),1,(1-$J274)),"REVIEW")</f>
        <v>0</v>
      </c>
    </row>
    <row r="275" spans="1:13" x14ac:dyDescent="0.25">
      <c r="A275" s="12"/>
      <c r="B275" s="14"/>
      <c r="C275" s="19"/>
      <c r="D275" s="13"/>
      <c r="E275" s="8" t="str">
        <f>IFERROR(IF(D275="No CAS","",INDEX('DEQ Pollutant List'!$B$7:$B$611,MATCH('5. Pollutant Emissions - MB'!D275,'DEQ Pollutant List'!$A$7:$A$611,0))),"")</f>
        <v/>
      </c>
      <c r="F275" s="20"/>
      <c r="G275" s="37"/>
      <c r="H275" s="47"/>
      <c r="I275" s="47"/>
      <c r="J275" s="38"/>
      <c r="K275" s="18"/>
      <c r="L275" s="12" cm="1">
        <f t="array" ref="L275">IFERROR(IF(ISBLANK($B275),_xlfn.XLOOKUP($A275&amp;$C275,'4. TEUs &amp; Activities- MB'!$A$9:$A$194&amp;'4. TEUs &amp; Activities- MB'!$E$9:$E$194,'4. TEUs &amp; Activities- MB'!$V$9:$V$194),_xlfn.XLOOKUP($B275&amp;$C275,'4. TEUs &amp; Activities- MB'!$B$9:$B$194&amp;'4. TEUs &amp; Activities- MB'!$E$9:$E$194,'4. TEUs &amp; Activities- MB'!$V$9:$V$194))*$F275*IF(ISBLANK($G275),1,$G275)*IF(ISBLANK($H275),1,(1-$H275))*IF(ISBLANK($I275),1,(1-$I275))*IF(ISBLANK($J275),1,(1-$J275)),"REVIEW")</f>
        <v>0</v>
      </c>
      <c r="M275" s="16" cm="1">
        <f t="array" ref="M275">IFERROR(IF(ISBLANK($B275),_xlfn.XLOOKUP($A275&amp;$C275,'4. TEUs &amp; Activities- MB'!$A$9:$A$194&amp;'4. TEUs &amp; Activities- MB'!$E$9:$E$194,'4. TEUs &amp; Activities- MB'!$W$9:$W$194),_xlfn.XLOOKUP($B275&amp;$C275,'4. TEUs &amp; Activities- MB'!$B$9:$B$194&amp;'4. TEUs &amp; Activities- MB'!$E$9:$E$194,'4. TEUs &amp; Activities- MB'!$W$9:$W$194))*$F275*IF(ISBLANK($G275),1,$G275)*IF(ISBLANK($H275),1,(1-$H275))*IF(ISBLANK($I275),1,(1-$I275))*IF(ISBLANK($J275),1,(1-$J275)),"REVIEW")</f>
        <v>0</v>
      </c>
    </row>
    <row r="276" spans="1:13" x14ac:dyDescent="0.25">
      <c r="A276" s="12"/>
      <c r="B276" s="14"/>
      <c r="C276" s="19"/>
      <c r="D276" s="13"/>
      <c r="E276" s="8" t="str">
        <f>IFERROR(IF(D276="No CAS","",INDEX('DEQ Pollutant List'!$B$7:$B$611,MATCH('5. Pollutant Emissions - MB'!D276,'DEQ Pollutant List'!$A$7:$A$611,0))),"")</f>
        <v/>
      </c>
      <c r="F276" s="20"/>
      <c r="G276" s="37"/>
      <c r="H276" s="47"/>
      <c r="I276" s="47"/>
      <c r="J276" s="38"/>
      <c r="K276" s="18"/>
      <c r="L276" s="12" cm="1">
        <f t="array" ref="L276">IFERROR(IF(ISBLANK($B276),_xlfn.XLOOKUP($A276&amp;$C276,'4. TEUs &amp; Activities- MB'!$A$9:$A$194&amp;'4. TEUs &amp; Activities- MB'!$E$9:$E$194,'4. TEUs &amp; Activities- MB'!$V$9:$V$194),_xlfn.XLOOKUP($B276&amp;$C276,'4. TEUs &amp; Activities- MB'!$B$9:$B$194&amp;'4. TEUs &amp; Activities- MB'!$E$9:$E$194,'4. TEUs &amp; Activities- MB'!$V$9:$V$194))*$F276*IF(ISBLANK($G276),1,$G276)*IF(ISBLANK($H276),1,(1-$H276))*IF(ISBLANK($I276),1,(1-$I276))*IF(ISBLANK($J276),1,(1-$J276)),"REVIEW")</f>
        <v>0</v>
      </c>
      <c r="M276" s="16" cm="1">
        <f t="array" ref="M276">IFERROR(IF(ISBLANK($B276),_xlfn.XLOOKUP($A276&amp;$C276,'4. TEUs &amp; Activities- MB'!$A$9:$A$194&amp;'4. TEUs &amp; Activities- MB'!$E$9:$E$194,'4. TEUs &amp; Activities- MB'!$W$9:$W$194),_xlfn.XLOOKUP($B276&amp;$C276,'4. TEUs &amp; Activities- MB'!$B$9:$B$194&amp;'4. TEUs &amp; Activities- MB'!$E$9:$E$194,'4. TEUs &amp; Activities- MB'!$W$9:$W$194))*$F276*IF(ISBLANK($G276),1,$G276)*IF(ISBLANK($H276),1,(1-$H276))*IF(ISBLANK($I276),1,(1-$I276))*IF(ISBLANK($J276),1,(1-$J276)),"REVIEW")</f>
        <v>0</v>
      </c>
    </row>
    <row r="277" spans="1:13" x14ac:dyDescent="0.25">
      <c r="A277" s="12"/>
      <c r="B277" s="14"/>
      <c r="C277" s="19"/>
      <c r="D277" s="13"/>
      <c r="E277" s="8" t="str">
        <f>IFERROR(IF(D277="No CAS","",INDEX('DEQ Pollutant List'!$B$7:$B$611,MATCH('5. Pollutant Emissions - MB'!D277,'DEQ Pollutant List'!$A$7:$A$611,0))),"")</f>
        <v/>
      </c>
      <c r="F277" s="20"/>
      <c r="G277" s="37"/>
      <c r="H277" s="47"/>
      <c r="I277" s="47"/>
      <c r="J277" s="38"/>
      <c r="K277" s="18"/>
      <c r="L277" s="12" cm="1">
        <f t="array" ref="L277">IFERROR(IF(ISBLANK($B277),_xlfn.XLOOKUP($A277&amp;$C277,'4. TEUs &amp; Activities- MB'!$A$9:$A$194&amp;'4. TEUs &amp; Activities- MB'!$E$9:$E$194,'4. TEUs &amp; Activities- MB'!$V$9:$V$194),_xlfn.XLOOKUP($B277&amp;$C277,'4. TEUs &amp; Activities- MB'!$B$9:$B$194&amp;'4. TEUs &amp; Activities- MB'!$E$9:$E$194,'4. TEUs &amp; Activities- MB'!$V$9:$V$194))*$F277*IF(ISBLANK($G277),1,$G277)*IF(ISBLANK($H277),1,(1-$H277))*IF(ISBLANK($I277),1,(1-$I277))*IF(ISBLANK($J277),1,(1-$J277)),"REVIEW")</f>
        <v>0</v>
      </c>
      <c r="M277" s="16" cm="1">
        <f t="array" ref="M277">IFERROR(IF(ISBLANK($B277),_xlfn.XLOOKUP($A277&amp;$C277,'4. TEUs &amp; Activities- MB'!$A$9:$A$194&amp;'4. TEUs &amp; Activities- MB'!$E$9:$E$194,'4. TEUs &amp; Activities- MB'!$W$9:$W$194),_xlfn.XLOOKUP($B277&amp;$C277,'4. TEUs &amp; Activities- MB'!$B$9:$B$194&amp;'4. TEUs &amp; Activities- MB'!$E$9:$E$194,'4. TEUs &amp; Activities- MB'!$W$9:$W$194))*$F277*IF(ISBLANK($G277),1,$G277)*IF(ISBLANK($H277),1,(1-$H277))*IF(ISBLANK($I277),1,(1-$I277))*IF(ISBLANK($J277),1,(1-$J277)),"REVIEW")</f>
        <v>0</v>
      </c>
    </row>
    <row r="278" spans="1:13" x14ac:dyDescent="0.25">
      <c r="A278" s="12"/>
      <c r="B278" s="14"/>
      <c r="C278" s="19"/>
      <c r="D278" s="13"/>
      <c r="E278" s="8" t="str">
        <f>IFERROR(IF(D278="No CAS","",INDEX('DEQ Pollutant List'!$B$7:$B$611,MATCH('5. Pollutant Emissions - MB'!D278,'DEQ Pollutant List'!$A$7:$A$611,0))),"")</f>
        <v/>
      </c>
      <c r="F278" s="20"/>
      <c r="G278" s="37"/>
      <c r="H278" s="47"/>
      <c r="I278" s="47"/>
      <c r="J278" s="38"/>
      <c r="K278" s="18"/>
      <c r="L278" s="12" cm="1">
        <f t="array" ref="L278">IFERROR(IF(ISBLANK($B278),_xlfn.XLOOKUP($A278&amp;$C278,'4. TEUs &amp; Activities- MB'!$A$9:$A$194&amp;'4. TEUs &amp; Activities- MB'!$E$9:$E$194,'4. TEUs &amp; Activities- MB'!$V$9:$V$194),_xlfn.XLOOKUP($B278&amp;$C278,'4. TEUs &amp; Activities- MB'!$B$9:$B$194&amp;'4. TEUs &amp; Activities- MB'!$E$9:$E$194,'4. TEUs &amp; Activities- MB'!$V$9:$V$194))*$F278*IF(ISBLANK($G278),1,$G278)*IF(ISBLANK($H278),1,(1-$H278))*IF(ISBLANK($I278),1,(1-$I278))*IF(ISBLANK($J278),1,(1-$J278)),"REVIEW")</f>
        <v>0</v>
      </c>
      <c r="M278" s="16" cm="1">
        <f t="array" ref="M278">IFERROR(IF(ISBLANK($B278),_xlfn.XLOOKUP($A278&amp;$C278,'4. TEUs &amp; Activities- MB'!$A$9:$A$194&amp;'4. TEUs &amp; Activities- MB'!$E$9:$E$194,'4. TEUs &amp; Activities- MB'!$W$9:$W$194),_xlfn.XLOOKUP($B278&amp;$C278,'4. TEUs &amp; Activities- MB'!$B$9:$B$194&amp;'4. TEUs &amp; Activities- MB'!$E$9:$E$194,'4. TEUs &amp; Activities- MB'!$W$9:$W$194))*$F278*IF(ISBLANK($G278),1,$G278)*IF(ISBLANK($H278),1,(1-$H278))*IF(ISBLANK($I278),1,(1-$I278))*IF(ISBLANK($J278),1,(1-$J278)),"REVIEW")</f>
        <v>0</v>
      </c>
    </row>
    <row r="279" spans="1:13" x14ac:dyDescent="0.25">
      <c r="A279" s="12"/>
      <c r="B279" s="14"/>
      <c r="C279" s="19"/>
      <c r="D279" s="13"/>
      <c r="E279" s="8" t="str">
        <f>IFERROR(IF(D279="No CAS","",INDEX('DEQ Pollutant List'!$B$7:$B$611,MATCH('5. Pollutant Emissions - MB'!D279,'DEQ Pollutant List'!$A$7:$A$611,0))),"")</f>
        <v/>
      </c>
      <c r="F279" s="20"/>
      <c r="G279" s="37"/>
      <c r="H279" s="47"/>
      <c r="I279" s="47"/>
      <c r="J279" s="38"/>
      <c r="K279" s="18"/>
      <c r="L279" s="12" cm="1">
        <f t="array" ref="L279">IFERROR(IF(ISBLANK($B279),_xlfn.XLOOKUP($A279&amp;$C279,'4. TEUs &amp; Activities- MB'!$A$9:$A$194&amp;'4. TEUs &amp; Activities- MB'!$E$9:$E$194,'4. TEUs &amp; Activities- MB'!$V$9:$V$194),_xlfn.XLOOKUP($B279&amp;$C279,'4. TEUs &amp; Activities- MB'!$B$9:$B$194&amp;'4. TEUs &amp; Activities- MB'!$E$9:$E$194,'4. TEUs &amp; Activities- MB'!$V$9:$V$194))*$F279*IF(ISBLANK($G279),1,$G279)*IF(ISBLANK($H279),1,(1-$H279))*IF(ISBLANK($I279),1,(1-$I279))*IF(ISBLANK($J279),1,(1-$J279)),"REVIEW")</f>
        <v>0</v>
      </c>
      <c r="M279" s="16" cm="1">
        <f t="array" ref="M279">IFERROR(IF(ISBLANK($B279),_xlfn.XLOOKUP($A279&amp;$C279,'4. TEUs &amp; Activities- MB'!$A$9:$A$194&amp;'4. TEUs &amp; Activities- MB'!$E$9:$E$194,'4. TEUs &amp; Activities- MB'!$W$9:$W$194),_xlfn.XLOOKUP($B279&amp;$C279,'4. TEUs &amp; Activities- MB'!$B$9:$B$194&amp;'4. TEUs &amp; Activities- MB'!$E$9:$E$194,'4. TEUs &amp; Activities- MB'!$W$9:$W$194))*$F279*IF(ISBLANK($G279),1,$G279)*IF(ISBLANK($H279),1,(1-$H279))*IF(ISBLANK($I279),1,(1-$I279))*IF(ISBLANK($J279),1,(1-$J279)),"REVIEW")</f>
        <v>0</v>
      </c>
    </row>
    <row r="280" spans="1:13" x14ac:dyDescent="0.25">
      <c r="A280" s="12"/>
      <c r="B280" s="14"/>
      <c r="C280" s="19"/>
      <c r="D280" s="13"/>
      <c r="E280" s="8" t="str">
        <f>IFERROR(IF(D280="No CAS","",INDEX('DEQ Pollutant List'!$B$7:$B$611,MATCH('5. Pollutant Emissions - MB'!D280,'DEQ Pollutant List'!$A$7:$A$611,0))),"")</f>
        <v/>
      </c>
      <c r="F280" s="20"/>
      <c r="G280" s="37"/>
      <c r="H280" s="47"/>
      <c r="I280" s="47"/>
      <c r="J280" s="38"/>
      <c r="K280" s="18"/>
      <c r="L280" s="12" cm="1">
        <f t="array" ref="L280">IFERROR(IF(ISBLANK($B280),_xlfn.XLOOKUP($A280&amp;$C280,'4. TEUs &amp; Activities- MB'!$A$9:$A$194&amp;'4. TEUs &amp; Activities- MB'!$E$9:$E$194,'4. TEUs &amp; Activities- MB'!$V$9:$V$194),_xlfn.XLOOKUP($B280&amp;$C280,'4. TEUs &amp; Activities- MB'!$B$9:$B$194&amp;'4. TEUs &amp; Activities- MB'!$E$9:$E$194,'4. TEUs &amp; Activities- MB'!$V$9:$V$194))*$F280*IF(ISBLANK($G280),1,$G280)*IF(ISBLANK($H280),1,(1-$H280))*IF(ISBLANK($I280),1,(1-$I280))*IF(ISBLANK($J280),1,(1-$J280)),"REVIEW")</f>
        <v>0</v>
      </c>
      <c r="M280" s="16" cm="1">
        <f t="array" ref="M280">IFERROR(IF(ISBLANK($B280),_xlfn.XLOOKUP($A280&amp;$C280,'4. TEUs &amp; Activities- MB'!$A$9:$A$194&amp;'4. TEUs &amp; Activities- MB'!$E$9:$E$194,'4. TEUs &amp; Activities- MB'!$W$9:$W$194),_xlfn.XLOOKUP($B280&amp;$C280,'4. TEUs &amp; Activities- MB'!$B$9:$B$194&amp;'4. TEUs &amp; Activities- MB'!$E$9:$E$194,'4. TEUs &amp; Activities- MB'!$W$9:$W$194))*$F280*IF(ISBLANK($G280),1,$G280)*IF(ISBLANK($H280),1,(1-$H280))*IF(ISBLANK($I280),1,(1-$I280))*IF(ISBLANK($J280),1,(1-$J280)),"REVIEW")</f>
        <v>0</v>
      </c>
    </row>
    <row r="281" spans="1:13" x14ac:dyDescent="0.25">
      <c r="A281" s="12"/>
      <c r="B281" s="14"/>
      <c r="C281" s="19"/>
      <c r="D281" s="13"/>
      <c r="E281" s="8" t="str">
        <f>IFERROR(IF(D281="No CAS","",INDEX('DEQ Pollutant List'!$B$7:$B$611,MATCH('5. Pollutant Emissions - MB'!D281,'DEQ Pollutant List'!$A$7:$A$611,0))),"")</f>
        <v/>
      </c>
      <c r="F281" s="20"/>
      <c r="G281" s="37"/>
      <c r="H281" s="47"/>
      <c r="I281" s="47"/>
      <c r="J281" s="38"/>
      <c r="K281" s="18"/>
      <c r="L281" s="12" cm="1">
        <f t="array" ref="L281">IFERROR(IF(ISBLANK($B281),_xlfn.XLOOKUP($A281&amp;$C281,'4. TEUs &amp; Activities- MB'!$A$9:$A$194&amp;'4. TEUs &amp; Activities- MB'!$E$9:$E$194,'4. TEUs &amp; Activities- MB'!$V$9:$V$194),_xlfn.XLOOKUP($B281&amp;$C281,'4. TEUs &amp; Activities- MB'!$B$9:$B$194&amp;'4. TEUs &amp; Activities- MB'!$E$9:$E$194,'4. TEUs &amp; Activities- MB'!$V$9:$V$194))*$F281*IF(ISBLANK($G281),1,$G281)*IF(ISBLANK($H281),1,(1-$H281))*IF(ISBLANK($I281),1,(1-$I281))*IF(ISBLANK($J281),1,(1-$J281)),"REVIEW")</f>
        <v>0</v>
      </c>
      <c r="M281" s="16" cm="1">
        <f t="array" ref="M281">IFERROR(IF(ISBLANK($B281),_xlfn.XLOOKUP($A281&amp;$C281,'4. TEUs &amp; Activities- MB'!$A$9:$A$194&amp;'4. TEUs &amp; Activities- MB'!$E$9:$E$194,'4. TEUs &amp; Activities- MB'!$W$9:$W$194),_xlfn.XLOOKUP($B281&amp;$C281,'4. TEUs &amp; Activities- MB'!$B$9:$B$194&amp;'4. TEUs &amp; Activities- MB'!$E$9:$E$194,'4. TEUs &amp; Activities- MB'!$W$9:$W$194))*$F281*IF(ISBLANK($G281),1,$G281)*IF(ISBLANK($H281),1,(1-$H281))*IF(ISBLANK($I281),1,(1-$I281))*IF(ISBLANK($J281),1,(1-$J281)),"REVIEW")</f>
        <v>0</v>
      </c>
    </row>
    <row r="282" spans="1:13" x14ac:dyDescent="0.25">
      <c r="A282" s="12"/>
      <c r="B282" s="14"/>
      <c r="C282" s="19"/>
      <c r="D282" s="13"/>
      <c r="E282" s="8" t="str">
        <f>IFERROR(IF(D282="No CAS","",INDEX('DEQ Pollutant List'!$B$7:$B$611,MATCH('5. Pollutant Emissions - MB'!D282,'DEQ Pollutant List'!$A$7:$A$611,0))),"")</f>
        <v/>
      </c>
      <c r="F282" s="20"/>
      <c r="G282" s="37"/>
      <c r="H282" s="47"/>
      <c r="I282" s="47"/>
      <c r="J282" s="38"/>
      <c r="K282" s="18"/>
      <c r="L282" s="12" cm="1">
        <f t="array" ref="L282">IFERROR(IF(ISBLANK($B282),_xlfn.XLOOKUP($A282&amp;$C282,'4. TEUs &amp; Activities- MB'!$A$9:$A$194&amp;'4. TEUs &amp; Activities- MB'!$E$9:$E$194,'4. TEUs &amp; Activities- MB'!$V$9:$V$194),_xlfn.XLOOKUP($B282&amp;$C282,'4. TEUs &amp; Activities- MB'!$B$9:$B$194&amp;'4. TEUs &amp; Activities- MB'!$E$9:$E$194,'4. TEUs &amp; Activities- MB'!$V$9:$V$194))*$F282*IF(ISBLANK($G282),1,$G282)*IF(ISBLANK($H282),1,(1-$H282))*IF(ISBLANK($I282),1,(1-$I282))*IF(ISBLANK($J282),1,(1-$J282)),"REVIEW")</f>
        <v>0</v>
      </c>
      <c r="M282" s="16" cm="1">
        <f t="array" ref="M282">IFERROR(IF(ISBLANK($B282),_xlfn.XLOOKUP($A282&amp;$C282,'4. TEUs &amp; Activities- MB'!$A$9:$A$194&amp;'4. TEUs &amp; Activities- MB'!$E$9:$E$194,'4. TEUs &amp; Activities- MB'!$W$9:$W$194),_xlfn.XLOOKUP($B282&amp;$C282,'4. TEUs &amp; Activities- MB'!$B$9:$B$194&amp;'4. TEUs &amp; Activities- MB'!$E$9:$E$194,'4. TEUs &amp; Activities- MB'!$W$9:$W$194))*$F282*IF(ISBLANK($G282),1,$G282)*IF(ISBLANK($H282),1,(1-$H282))*IF(ISBLANK($I282),1,(1-$I282))*IF(ISBLANK($J282),1,(1-$J282)),"REVIEW")</f>
        <v>0</v>
      </c>
    </row>
    <row r="283" spans="1:13" x14ac:dyDescent="0.25">
      <c r="A283" s="12"/>
      <c r="B283" s="14"/>
      <c r="C283" s="19"/>
      <c r="D283" s="13"/>
      <c r="E283" s="8" t="str">
        <f>IFERROR(IF(D283="No CAS","",INDEX('DEQ Pollutant List'!$B$7:$B$611,MATCH('5. Pollutant Emissions - MB'!D283,'DEQ Pollutant List'!$A$7:$A$611,0))),"")</f>
        <v/>
      </c>
      <c r="F283" s="20"/>
      <c r="G283" s="37"/>
      <c r="H283" s="47"/>
      <c r="I283" s="47"/>
      <c r="J283" s="38"/>
      <c r="K283" s="18"/>
      <c r="L283" s="12" cm="1">
        <f t="array" ref="L283">IFERROR(IF(ISBLANK($B283),_xlfn.XLOOKUP($A283&amp;$C283,'4. TEUs &amp; Activities- MB'!$A$9:$A$194&amp;'4. TEUs &amp; Activities- MB'!$E$9:$E$194,'4. TEUs &amp; Activities- MB'!$V$9:$V$194),_xlfn.XLOOKUP($B283&amp;$C283,'4. TEUs &amp; Activities- MB'!$B$9:$B$194&amp;'4. TEUs &amp; Activities- MB'!$E$9:$E$194,'4. TEUs &amp; Activities- MB'!$V$9:$V$194))*$F283*IF(ISBLANK($G283),1,$G283)*IF(ISBLANK($H283),1,(1-$H283))*IF(ISBLANK($I283),1,(1-$I283))*IF(ISBLANK($J283),1,(1-$J283)),"REVIEW")</f>
        <v>0</v>
      </c>
      <c r="M283" s="16" cm="1">
        <f t="array" ref="M283">IFERROR(IF(ISBLANK($B283),_xlfn.XLOOKUP($A283&amp;$C283,'4. TEUs &amp; Activities- MB'!$A$9:$A$194&amp;'4. TEUs &amp; Activities- MB'!$E$9:$E$194,'4. TEUs &amp; Activities- MB'!$W$9:$W$194),_xlfn.XLOOKUP($B283&amp;$C283,'4. TEUs &amp; Activities- MB'!$B$9:$B$194&amp;'4. TEUs &amp; Activities- MB'!$E$9:$E$194,'4. TEUs &amp; Activities- MB'!$W$9:$W$194))*$F283*IF(ISBLANK($G283),1,$G283)*IF(ISBLANK($H283),1,(1-$H283))*IF(ISBLANK($I283),1,(1-$I283))*IF(ISBLANK($J283),1,(1-$J283)),"REVIEW")</f>
        <v>0</v>
      </c>
    </row>
    <row r="284" spans="1:13" x14ac:dyDescent="0.25">
      <c r="A284" s="12"/>
      <c r="B284" s="14"/>
      <c r="C284" s="19"/>
      <c r="D284" s="13"/>
      <c r="E284" s="8" t="str">
        <f>IFERROR(IF(D284="No CAS","",INDEX('DEQ Pollutant List'!$B$7:$B$611,MATCH('5. Pollutant Emissions - MB'!D284,'DEQ Pollutant List'!$A$7:$A$611,0))),"")</f>
        <v/>
      </c>
      <c r="F284" s="20"/>
      <c r="G284" s="37"/>
      <c r="H284" s="47"/>
      <c r="I284" s="47"/>
      <c r="J284" s="38"/>
      <c r="K284" s="18"/>
      <c r="L284" s="12" cm="1">
        <f t="array" ref="L284">IFERROR(IF(ISBLANK($B284),_xlfn.XLOOKUP($A284&amp;$C284,'4. TEUs &amp; Activities- MB'!$A$9:$A$194&amp;'4. TEUs &amp; Activities- MB'!$E$9:$E$194,'4. TEUs &amp; Activities- MB'!$V$9:$V$194),_xlfn.XLOOKUP($B284&amp;$C284,'4. TEUs &amp; Activities- MB'!$B$9:$B$194&amp;'4. TEUs &amp; Activities- MB'!$E$9:$E$194,'4. TEUs &amp; Activities- MB'!$V$9:$V$194))*$F284*IF(ISBLANK($G284),1,$G284)*IF(ISBLANK($H284),1,(1-$H284))*IF(ISBLANK($I284),1,(1-$I284))*IF(ISBLANK($J284),1,(1-$J284)),"REVIEW")</f>
        <v>0</v>
      </c>
      <c r="M284" s="16" cm="1">
        <f t="array" ref="M284">IFERROR(IF(ISBLANK($B284),_xlfn.XLOOKUP($A284&amp;$C284,'4. TEUs &amp; Activities- MB'!$A$9:$A$194&amp;'4. TEUs &amp; Activities- MB'!$E$9:$E$194,'4. TEUs &amp; Activities- MB'!$W$9:$W$194),_xlfn.XLOOKUP($B284&amp;$C284,'4. TEUs &amp; Activities- MB'!$B$9:$B$194&amp;'4. TEUs &amp; Activities- MB'!$E$9:$E$194,'4. TEUs &amp; Activities- MB'!$W$9:$W$194))*$F284*IF(ISBLANK($G284),1,$G284)*IF(ISBLANK($H284),1,(1-$H284))*IF(ISBLANK($I284),1,(1-$I284))*IF(ISBLANK($J284),1,(1-$J284)),"REVIEW")</f>
        <v>0</v>
      </c>
    </row>
    <row r="285" spans="1:13" x14ac:dyDescent="0.25">
      <c r="A285" s="12"/>
      <c r="B285" s="14"/>
      <c r="C285" s="19"/>
      <c r="D285" s="13"/>
      <c r="E285" s="8" t="str">
        <f>IFERROR(IF(D285="No CAS","",INDEX('DEQ Pollutant List'!$B$7:$B$611,MATCH('5. Pollutant Emissions - MB'!D285,'DEQ Pollutant List'!$A$7:$A$611,0))),"")</f>
        <v/>
      </c>
      <c r="F285" s="20"/>
      <c r="G285" s="37"/>
      <c r="H285" s="47"/>
      <c r="I285" s="47"/>
      <c r="J285" s="38"/>
      <c r="K285" s="18"/>
      <c r="L285" s="12" cm="1">
        <f t="array" ref="L285">IFERROR(IF(ISBLANK($B285),_xlfn.XLOOKUP($A285&amp;$C285,'4. TEUs &amp; Activities- MB'!$A$9:$A$194&amp;'4. TEUs &amp; Activities- MB'!$E$9:$E$194,'4. TEUs &amp; Activities- MB'!$V$9:$V$194),_xlfn.XLOOKUP($B285&amp;$C285,'4. TEUs &amp; Activities- MB'!$B$9:$B$194&amp;'4. TEUs &amp; Activities- MB'!$E$9:$E$194,'4. TEUs &amp; Activities- MB'!$V$9:$V$194))*$F285*IF(ISBLANK($G285),1,$G285)*IF(ISBLANK($H285),1,(1-$H285))*IF(ISBLANK($I285),1,(1-$I285))*IF(ISBLANK($J285),1,(1-$J285)),"REVIEW")</f>
        <v>0</v>
      </c>
      <c r="M285" s="16" cm="1">
        <f t="array" ref="M285">IFERROR(IF(ISBLANK($B285),_xlfn.XLOOKUP($A285&amp;$C285,'4. TEUs &amp; Activities- MB'!$A$9:$A$194&amp;'4. TEUs &amp; Activities- MB'!$E$9:$E$194,'4. TEUs &amp; Activities- MB'!$W$9:$W$194),_xlfn.XLOOKUP($B285&amp;$C285,'4. TEUs &amp; Activities- MB'!$B$9:$B$194&amp;'4. TEUs &amp; Activities- MB'!$E$9:$E$194,'4. TEUs &amp; Activities- MB'!$W$9:$W$194))*$F285*IF(ISBLANK($G285),1,$G285)*IF(ISBLANK($H285),1,(1-$H285))*IF(ISBLANK($I285),1,(1-$I285))*IF(ISBLANK($J285),1,(1-$J285)),"REVIEW")</f>
        <v>0</v>
      </c>
    </row>
    <row r="286" spans="1:13" x14ac:dyDescent="0.25">
      <c r="A286" s="12"/>
      <c r="B286" s="14"/>
      <c r="C286" s="19"/>
      <c r="D286" s="13"/>
      <c r="E286" s="8" t="str">
        <f>IFERROR(IF(D286="No CAS","",INDEX('DEQ Pollutant List'!$B$7:$B$611,MATCH('5. Pollutant Emissions - MB'!D286,'DEQ Pollutant List'!$A$7:$A$611,0))),"")</f>
        <v/>
      </c>
      <c r="F286" s="20"/>
      <c r="G286" s="37"/>
      <c r="H286" s="47"/>
      <c r="I286" s="47"/>
      <c r="J286" s="38"/>
      <c r="K286" s="18"/>
      <c r="L286" s="12" cm="1">
        <f t="array" ref="L286">IFERROR(IF(ISBLANK($B286),_xlfn.XLOOKUP($A286&amp;$C286,'4. TEUs &amp; Activities- MB'!$A$9:$A$194&amp;'4. TEUs &amp; Activities- MB'!$E$9:$E$194,'4. TEUs &amp; Activities- MB'!$V$9:$V$194),_xlfn.XLOOKUP($B286&amp;$C286,'4. TEUs &amp; Activities- MB'!$B$9:$B$194&amp;'4. TEUs &amp; Activities- MB'!$E$9:$E$194,'4. TEUs &amp; Activities- MB'!$V$9:$V$194))*$F286*IF(ISBLANK($G286),1,$G286)*IF(ISBLANK($H286),1,(1-$H286))*IF(ISBLANK($I286),1,(1-$I286))*IF(ISBLANK($J286),1,(1-$J286)),"REVIEW")</f>
        <v>0</v>
      </c>
      <c r="M286" s="16" cm="1">
        <f t="array" ref="M286">IFERROR(IF(ISBLANK($B286),_xlfn.XLOOKUP($A286&amp;$C286,'4. TEUs &amp; Activities- MB'!$A$9:$A$194&amp;'4. TEUs &amp; Activities- MB'!$E$9:$E$194,'4. TEUs &amp; Activities- MB'!$W$9:$W$194),_xlfn.XLOOKUP($B286&amp;$C286,'4. TEUs &amp; Activities- MB'!$B$9:$B$194&amp;'4. TEUs &amp; Activities- MB'!$E$9:$E$194,'4. TEUs &amp; Activities- MB'!$W$9:$W$194))*$F286*IF(ISBLANK($G286),1,$G286)*IF(ISBLANK($H286),1,(1-$H286))*IF(ISBLANK($I286),1,(1-$I286))*IF(ISBLANK($J286),1,(1-$J286)),"REVIEW")</f>
        <v>0</v>
      </c>
    </row>
    <row r="287" spans="1:13" x14ac:dyDescent="0.25">
      <c r="A287" s="12"/>
      <c r="B287" s="14"/>
      <c r="C287" s="19"/>
      <c r="D287" s="13"/>
      <c r="E287" s="8" t="str">
        <f>IFERROR(IF(D287="No CAS","",INDEX('DEQ Pollutant List'!$B$7:$B$611,MATCH('5. Pollutant Emissions - MB'!D287,'DEQ Pollutant List'!$A$7:$A$611,0))),"")</f>
        <v/>
      </c>
      <c r="F287" s="20"/>
      <c r="G287" s="37"/>
      <c r="H287" s="47"/>
      <c r="I287" s="47"/>
      <c r="J287" s="38"/>
      <c r="K287" s="18"/>
      <c r="L287" s="12" cm="1">
        <f t="array" ref="L287">IFERROR(IF(ISBLANK($B287),_xlfn.XLOOKUP($A287&amp;$C287,'4. TEUs &amp; Activities- MB'!$A$9:$A$194&amp;'4. TEUs &amp; Activities- MB'!$E$9:$E$194,'4. TEUs &amp; Activities- MB'!$V$9:$V$194),_xlfn.XLOOKUP($B287&amp;$C287,'4. TEUs &amp; Activities- MB'!$B$9:$B$194&amp;'4. TEUs &amp; Activities- MB'!$E$9:$E$194,'4. TEUs &amp; Activities- MB'!$V$9:$V$194))*$F287*IF(ISBLANK($G287),1,$G287)*IF(ISBLANK($H287),1,(1-$H287))*IF(ISBLANK($I287),1,(1-$I287))*IF(ISBLANK($J287),1,(1-$J287)),"REVIEW")</f>
        <v>0</v>
      </c>
      <c r="M287" s="16" cm="1">
        <f t="array" ref="M287">IFERROR(IF(ISBLANK($B287),_xlfn.XLOOKUP($A287&amp;$C287,'4. TEUs &amp; Activities- MB'!$A$9:$A$194&amp;'4. TEUs &amp; Activities- MB'!$E$9:$E$194,'4. TEUs &amp; Activities- MB'!$W$9:$W$194),_xlfn.XLOOKUP($B287&amp;$C287,'4. TEUs &amp; Activities- MB'!$B$9:$B$194&amp;'4. TEUs &amp; Activities- MB'!$E$9:$E$194,'4. TEUs &amp; Activities- MB'!$W$9:$W$194))*$F287*IF(ISBLANK($G287),1,$G287)*IF(ISBLANK($H287),1,(1-$H287))*IF(ISBLANK($I287),1,(1-$I287))*IF(ISBLANK($J287),1,(1-$J287)),"REVIEW")</f>
        <v>0</v>
      </c>
    </row>
    <row r="288" spans="1:13" x14ac:dyDescent="0.25">
      <c r="A288" s="12"/>
      <c r="B288" s="14"/>
      <c r="C288" s="19"/>
      <c r="D288" s="13"/>
      <c r="E288" s="8" t="str">
        <f>IFERROR(IF(D288="No CAS","",INDEX('DEQ Pollutant List'!$B$7:$B$611,MATCH('5. Pollutant Emissions - MB'!D288,'DEQ Pollutant List'!$A$7:$A$611,0))),"")</f>
        <v/>
      </c>
      <c r="F288" s="20"/>
      <c r="G288" s="37"/>
      <c r="H288" s="47"/>
      <c r="I288" s="47"/>
      <c r="J288" s="38"/>
      <c r="K288" s="18"/>
      <c r="L288" s="12" cm="1">
        <f t="array" ref="L288">IFERROR(IF(ISBLANK($B288),_xlfn.XLOOKUP($A288&amp;$C288,'4. TEUs &amp; Activities- MB'!$A$9:$A$194&amp;'4. TEUs &amp; Activities- MB'!$E$9:$E$194,'4. TEUs &amp; Activities- MB'!$V$9:$V$194),_xlfn.XLOOKUP($B288&amp;$C288,'4. TEUs &amp; Activities- MB'!$B$9:$B$194&amp;'4. TEUs &amp; Activities- MB'!$E$9:$E$194,'4. TEUs &amp; Activities- MB'!$V$9:$V$194))*$F288*IF(ISBLANK($G288),1,$G288)*IF(ISBLANK($H288),1,(1-$H288))*IF(ISBLANK($I288),1,(1-$I288))*IF(ISBLANK($J288),1,(1-$J288)),"REVIEW")</f>
        <v>0</v>
      </c>
      <c r="M288" s="16" cm="1">
        <f t="array" ref="M288">IFERROR(IF(ISBLANK($B288),_xlfn.XLOOKUP($A288&amp;$C288,'4. TEUs &amp; Activities- MB'!$A$9:$A$194&amp;'4. TEUs &amp; Activities- MB'!$E$9:$E$194,'4. TEUs &amp; Activities- MB'!$W$9:$W$194),_xlfn.XLOOKUP($B288&amp;$C288,'4. TEUs &amp; Activities- MB'!$B$9:$B$194&amp;'4. TEUs &amp; Activities- MB'!$E$9:$E$194,'4. TEUs &amp; Activities- MB'!$W$9:$W$194))*$F288*IF(ISBLANK($G288),1,$G288)*IF(ISBLANK($H288),1,(1-$H288))*IF(ISBLANK($I288),1,(1-$I288))*IF(ISBLANK($J288),1,(1-$J288)),"REVIEW")</f>
        <v>0</v>
      </c>
    </row>
    <row r="289" spans="1:13" x14ac:dyDescent="0.25">
      <c r="A289" s="12"/>
      <c r="B289" s="14"/>
      <c r="C289" s="19"/>
      <c r="D289" s="13"/>
      <c r="E289" s="8" t="str">
        <f>IFERROR(IF(D289="No CAS","",INDEX('DEQ Pollutant List'!$B$7:$B$611,MATCH('5. Pollutant Emissions - MB'!D289,'DEQ Pollutant List'!$A$7:$A$611,0))),"")</f>
        <v/>
      </c>
      <c r="F289" s="20"/>
      <c r="G289" s="37"/>
      <c r="H289" s="47"/>
      <c r="I289" s="47"/>
      <c r="J289" s="38"/>
      <c r="K289" s="18"/>
      <c r="L289" s="12" cm="1">
        <f t="array" ref="L289">IFERROR(IF(ISBLANK($B289),_xlfn.XLOOKUP($A289&amp;$C289,'4. TEUs &amp; Activities- MB'!$A$9:$A$194&amp;'4. TEUs &amp; Activities- MB'!$E$9:$E$194,'4. TEUs &amp; Activities- MB'!$V$9:$V$194),_xlfn.XLOOKUP($B289&amp;$C289,'4. TEUs &amp; Activities- MB'!$B$9:$B$194&amp;'4. TEUs &amp; Activities- MB'!$E$9:$E$194,'4. TEUs &amp; Activities- MB'!$V$9:$V$194))*$F289*IF(ISBLANK($G289),1,$G289)*IF(ISBLANK($H289),1,(1-$H289))*IF(ISBLANK($I289),1,(1-$I289))*IF(ISBLANK($J289),1,(1-$J289)),"REVIEW")</f>
        <v>0</v>
      </c>
      <c r="M289" s="16" cm="1">
        <f t="array" ref="M289">IFERROR(IF(ISBLANK($B289),_xlfn.XLOOKUP($A289&amp;$C289,'4. TEUs &amp; Activities- MB'!$A$9:$A$194&amp;'4. TEUs &amp; Activities- MB'!$E$9:$E$194,'4. TEUs &amp; Activities- MB'!$W$9:$W$194),_xlfn.XLOOKUP($B289&amp;$C289,'4. TEUs &amp; Activities- MB'!$B$9:$B$194&amp;'4. TEUs &amp; Activities- MB'!$E$9:$E$194,'4. TEUs &amp; Activities- MB'!$W$9:$W$194))*$F289*IF(ISBLANK($G289),1,$G289)*IF(ISBLANK($H289),1,(1-$H289))*IF(ISBLANK($I289),1,(1-$I289))*IF(ISBLANK($J289),1,(1-$J289)),"REVIEW")</f>
        <v>0</v>
      </c>
    </row>
    <row r="290" spans="1:13" x14ac:dyDescent="0.25">
      <c r="A290" s="12"/>
      <c r="B290" s="14"/>
      <c r="C290" s="19"/>
      <c r="D290" s="13"/>
      <c r="E290" s="8" t="str">
        <f>IFERROR(IF(D290="No CAS","",INDEX('DEQ Pollutant List'!$B$7:$B$611,MATCH('5. Pollutant Emissions - MB'!D290,'DEQ Pollutant List'!$A$7:$A$611,0))),"")</f>
        <v/>
      </c>
      <c r="F290" s="20"/>
      <c r="G290" s="37"/>
      <c r="H290" s="47"/>
      <c r="I290" s="47"/>
      <c r="J290" s="38"/>
      <c r="K290" s="18"/>
      <c r="L290" s="12" cm="1">
        <f t="array" ref="L290">IFERROR(IF(ISBLANK($B290),_xlfn.XLOOKUP($A290&amp;$C290,'4. TEUs &amp; Activities- MB'!$A$9:$A$194&amp;'4. TEUs &amp; Activities- MB'!$E$9:$E$194,'4. TEUs &amp; Activities- MB'!$V$9:$V$194),_xlfn.XLOOKUP($B290&amp;$C290,'4. TEUs &amp; Activities- MB'!$B$9:$B$194&amp;'4. TEUs &amp; Activities- MB'!$E$9:$E$194,'4. TEUs &amp; Activities- MB'!$V$9:$V$194))*$F290*IF(ISBLANK($G290),1,$G290)*IF(ISBLANK($H290),1,(1-$H290))*IF(ISBLANK($I290),1,(1-$I290))*IF(ISBLANK($J290),1,(1-$J290)),"REVIEW")</f>
        <v>0</v>
      </c>
      <c r="M290" s="16" cm="1">
        <f t="array" ref="M290">IFERROR(IF(ISBLANK($B290),_xlfn.XLOOKUP($A290&amp;$C290,'4. TEUs &amp; Activities- MB'!$A$9:$A$194&amp;'4. TEUs &amp; Activities- MB'!$E$9:$E$194,'4. TEUs &amp; Activities- MB'!$W$9:$W$194),_xlfn.XLOOKUP($B290&amp;$C290,'4. TEUs &amp; Activities- MB'!$B$9:$B$194&amp;'4. TEUs &amp; Activities- MB'!$E$9:$E$194,'4. TEUs &amp; Activities- MB'!$W$9:$W$194))*$F290*IF(ISBLANK($G290),1,$G290)*IF(ISBLANK($H290),1,(1-$H290))*IF(ISBLANK($I290),1,(1-$I290))*IF(ISBLANK($J290),1,(1-$J290)),"REVIEW")</f>
        <v>0</v>
      </c>
    </row>
    <row r="291" spans="1:13" x14ac:dyDescent="0.25">
      <c r="A291" s="12"/>
      <c r="B291" s="14"/>
      <c r="C291" s="19"/>
      <c r="D291" s="13"/>
      <c r="E291" s="8" t="str">
        <f>IFERROR(IF(D291="No CAS","",INDEX('DEQ Pollutant List'!$B$7:$B$611,MATCH('5. Pollutant Emissions - MB'!D291,'DEQ Pollutant List'!$A$7:$A$611,0))),"")</f>
        <v/>
      </c>
      <c r="F291" s="20"/>
      <c r="G291" s="37"/>
      <c r="H291" s="47"/>
      <c r="I291" s="47"/>
      <c r="J291" s="38"/>
      <c r="K291" s="18"/>
      <c r="L291" s="12" cm="1">
        <f t="array" ref="L291">IFERROR(IF(ISBLANK($B291),_xlfn.XLOOKUP($A291&amp;$C291,'4. TEUs &amp; Activities- MB'!$A$9:$A$194&amp;'4. TEUs &amp; Activities- MB'!$E$9:$E$194,'4. TEUs &amp; Activities- MB'!$V$9:$V$194),_xlfn.XLOOKUP($B291&amp;$C291,'4. TEUs &amp; Activities- MB'!$B$9:$B$194&amp;'4. TEUs &amp; Activities- MB'!$E$9:$E$194,'4. TEUs &amp; Activities- MB'!$V$9:$V$194))*$F291*IF(ISBLANK($G291),1,$G291)*IF(ISBLANK($H291),1,(1-$H291))*IF(ISBLANK($I291),1,(1-$I291))*IF(ISBLANK($J291),1,(1-$J291)),"REVIEW")</f>
        <v>0</v>
      </c>
      <c r="M291" s="16" cm="1">
        <f t="array" ref="M291">IFERROR(IF(ISBLANK($B291),_xlfn.XLOOKUP($A291&amp;$C291,'4. TEUs &amp; Activities- MB'!$A$9:$A$194&amp;'4. TEUs &amp; Activities- MB'!$E$9:$E$194,'4. TEUs &amp; Activities- MB'!$W$9:$W$194),_xlfn.XLOOKUP($B291&amp;$C291,'4. TEUs &amp; Activities- MB'!$B$9:$B$194&amp;'4. TEUs &amp; Activities- MB'!$E$9:$E$194,'4. TEUs &amp; Activities- MB'!$W$9:$W$194))*$F291*IF(ISBLANK($G291),1,$G291)*IF(ISBLANK($H291),1,(1-$H291))*IF(ISBLANK($I291),1,(1-$I291))*IF(ISBLANK($J291),1,(1-$J291)),"REVIEW")</f>
        <v>0</v>
      </c>
    </row>
    <row r="292" spans="1:13" x14ac:dyDescent="0.25">
      <c r="A292" s="12"/>
      <c r="B292" s="14"/>
      <c r="C292" s="19"/>
      <c r="D292" s="13"/>
      <c r="E292" s="8" t="str">
        <f>IFERROR(IF(D292="No CAS","",INDEX('DEQ Pollutant List'!$B$7:$B$611,MATCH('5. Pollutant Emissions - MB'!D292,'DEQ Pollutant List'!$A$7:$A$611,0))),"")</f>
        <v/>
      </c>
      <c r="F292" s="20"/>
      <c r="G292" s="37"/>
      <c r="H292" s="47"/>
      <c r="I292" s="47"/>
      <c r="J292" s="38"/>
      <c r="K292" s="18"/>
      <c r="L292" s="12" cm="1">
        <f t="array" ref="L292">IFERROR(IF(ISBLANK($B292),_xlfn.XLOOKUP($A292&amp;$C292,'4. TEUs &amp; Activities- MB'!$A$9:$A$194&amp;'4. TEUs &amp; Activities- MB'!$E$9:$E$194,'4. TEUs &amp; Activities- MB'!$V$9:$V$194),_xlfn.XLOOKUP($B292&amp;$C292,'4. TEUs &amp; Activities- MB'!$B$9:$B$194&amp;'4. TEUs &amp; Activities- MB'!$E$9:$E$194,'4. TEUs &amp; Activities- MB'!$V$9:$V$194))*$F292*IF(ISBLANK($G292),1,$G292)*IF(ISBLANK($H292),1,(1-$H292))*IF(ISBLANK($I292),1,(1-$I292))*IF(ISBLANK($J292),1,(1-$J292)),"REVIEW")</f>
        <v>0</v>
      </c>
      <c r="M292" s="16" cm="1">
        <f t="array" ref="M292">IFERROR(IF(ISBLANK($B292),_xlfn.XLOOKUP($A292&amp;$C292,'4. TEUs &amp; Activities- MB'!$A$9:$A$194&amp;'4. TEUs &amp; Activities- MB'!$E$9:$E$194,'4. TEUs &amp; Activities- MB'!$W$9:$W$194),_xlfn.XLOOKUP($B292&amp;$C292,'4. TEUs &amp; Activities- MB'!$B$9:$B$194&amp;'4. TEUs &amp; Activities- MB'!$E$9:$E$194,'4. TEUs &amp; Activities- MB'!$W$9:$W$194))*$F292*IF(ISBLANK($G292),1,$G292)*IF(ISBLANK($H292),1,(1-$H292))*IF(ISBLANK($I292),1,(1-$I292))*IF(ISBLANK($J292),1,(1-$J292)),"REVIEW")</f>
        <v>0</v>
      </c>
    </row>
    <row r="293" spans="1:13" x14ac:dyDescent="0.25">
      <c r="A293" s="12"/>
      <c r="B293" s="14"/>
      <c r="C293" s="19"/>
      <c r="D293" s="13"/>
      <c r="E293" s="8" t="str">
        <f>IFERROR(IF(D293="No CAS","",INDEX('DEQ Pollutant List'!$B$7:$B$611,MATCH('5. Pollutant Emissions - MB'!D293,'DEQ Pollutant List'!$A$7:$A$611,0))),"")</f>
        <v/>
      </c>
      <c r="F293" s="20"/>
      <c r="G293" s="37"/>
      <c r="H293" s="47"/>
      <c r="I293" s="47"/>
      <c r="J293" s="38"/>
      <c r="K293" s="18"/>
      <c r="L293" s="12" cm="1">
        <f t="array" ref="L293">IFERROR(IF(ISBLANK($B293),_xlfn.XLOOKUP($A293&amp;$C293,'4. TEUs &amp; Activities- MB'!$A$9:$A$194&amp;'4. TEUs &amp; Activities- MB'!$E$9:$E$194,'4. TEUs &amp; Activities- MB'!$V$9:$V$194),_xlfn.XLOOKUP($B293&amp;$C293,'4. TEUs &amp; Activities- MB'!$B$9:$B$194&amp;'4. TEUs &amp; Activities- MB'!$E$9:$E$194,'4. TEUs &amp; Activities- MB'!$V$9:$V$194))*$F293*IF(ISBLANK($G293),1,$G293)*IF(ISBLANK($H293),1,(1-$H293))*IF(ISBLANK($I293),1,(1-$I293))*IF(ISBLANK($J293),1,(1-$J293)),"REVIEW")</f>
        <v>0</v>
      </c>
      <c r="M293" s="16" cm="1">
        <f t="array" ref="M293">IFERROR(IF(ISBLANK($B293),_xlfn.XLOOKUP($A293&amp;$C293,'4. TEUs &amp; Activities- MB'!$A$9:$A$194&amp;'4. TEUs &amp; Activities- MB'!$E$9:$E$194,'4. TEUs &amp; Activities- MB'!$W$9:$W$194),_xlfn.XLOOKUP($B293&amp;$C293,'4. TEUs &amp; Activities- MB'!$B$9:$B$194&amp;'4. TEUs &amp; Activities- MB'!$E$9:$E$194,'4. TEUs &amp; Activities- MB'!$W$9:$W$194))*$F293*IF(ISBLANK($G293),1,$G293)*IF(ISBLANK($H293),1,(1-$H293))*IF(ISBLANK($I293),1,(1-$I293))*IF(ISBLANK($J293),1,(1-$J293)),"REVIEW")</f>
        <v>0</v>
      </c>
    </row>
    <row r="294" spans="1:13" x14ac:dyDescent="0.25">
      <c r="A294" s="12"/>
      <c r="B294" s="14"/>
      <c r="C294" s="19"/>
      <c r="D294" s="13"/>
      <c r="E294" s="8" t="str">
        <f>IFERROR(IF(D294="No CAS","",INDEX('DEQ Pollutant List'!$B$7:$B$611,MATCH('5. Pollutant Emissions - MB'!D294,'DEQ Pollutant List'!$A$7:$A$611,0))),"")</f>
        <v/>
      </c>
      <c r="F294" s="20"/>
      <c r="G294" s="37"/>
      <c r="H294" s="47"/>
      <c r="I294" s="47"/>
      <c r="J294" s="38"/>
      <c r="K294" s="18"/>
      <c r="L294" s="12" cm="1">
        <f t="array" ref="L294">IFERROR(IF(ISBLANK($B294),_xlfn.XLOOKUP($A294&amp;$C294,'4. TEUs &amp; Activities- MB'!$A$9:$A$194&amp;'4. TEUs &amp; Activities- MB'!$E$9:$E$194,'4. TEUs &amp; Activities- MB'!$V$9:$V$194),_xlfn.XLOOKUP($B294&amp;$C294,'4. TEUs &amp; Activities- MB'!$B$9:$B$194&amp;'4. TEUs &amp; Activities- MB'!$E$9:$E$194,'4. TEUs &amp; Activities- MB'!$V$9:$V$194))*$F294*IF(ISBLANK($G294),1,$G294)*IF(ISBLANK($H294),1,(1-$H294))*IF(ISBLANK($I294),1,(1-$I294))*IF(ISBLANK($J294),1,(1-$J294)),"REVIEW")</f>
        <v>0</v>
      </c>
      <c r="M294" s="16" cm="1">
        <f t="array" ref="M294">IFERROR(IF(ISBLANK($B294),_xlfn.XLOOKUP($A294&amp;$C294,'4. TEUs &amp; Activities- MB'!$A$9:$A$194&amp;'4. TEUs &amp; Activities- MB'!$E$9:$E$194,'4. TEUs &amp; Activities- MB'!$W$9:$W$194),_xlfn.XLOOKUP($B294&amp;$C294,'4. TEUs &amp; Activities- MB'!$B$9:$B$194&amp;'4. TEUs &amp; Activities- MB'!$E$9:$E$194,'4. TEUs &amp; Activities- MB'!$W$9:$W$194))*$F294*IF(ISBLANK($G294),1,$G294)*IF(ISBLANK($H294),1,(1-$H294))*IF(ISBLANK($I294),1,(1-$I294))*IF(ISBLANK($J294),1,(1-$J294)),"REVIEW")</f>
        <v>0</v>
      </c>
    </row>
    <row r="295" spans="1:13" x14ac:dyDescent="0.25">
      <c r="A295" s="12"/>
      <c r="B295" s="14"/>
      <c r="C295" s="19"/>
      <c r="D295" s="13"/>
      <c r="E295" s="8" t="str">
        <f>IFERROR(IF(D295="No CAS","",INDEX('DEQ Pollutant List'!$B$7:$B$611,MATCH('5. Pollutant Emissions - MB'!D295,'DEQ Pollutant List'!$A$7:$A$611,0))),"")</f>
        <v/>
      </c>
      <c r="F295" s="20"/>
      <c r="G295" s="37"/>
      <c r="H295" s="47"/>
      <c r="I295" s="47"/>
      <c r="J295" s="38"/>
      <c r="K295" s="18"/>
      <c r="L295" s="12" cm="1">
        <f t="array" ref="L295">IFERROR(IF(ISBLANK($B295),_xlfn.XLOOKUP($A295&amp;$C295,'4. TEUs &amp; Activities- MB'!$A$9:$A$194&amp;'4. TEUs &amp; Activities- MB'!$E$9:$E$194,'4. TEUs &amp; Activities- MB'!$V$9:$V$194),_xlfn.XLOOKUP($B295&amp;$C295,'4. TEUs &amp; Activities- MB'!$B$9:$B$194&amp;'4. TEUs &amp; Activities- MB'!$E$9:$E$194,'4. TEUs &amp; Activities- MB'!$V$9:$V$194))*$F295*IF(ISBLANK($G295),1,$G295)*IF(ISBLANK($H295),1,(1-$H295))*IF(ISBLANK($I295),1,(1-$I295))*IF(ISBLANK($J295),1,(1-$J295)),"REVIEW")</f>
        <v>0</v>
      </c>
      <c r="M295" s="16" cm="1">
        <f t="array" ref="M295">IFERROR(IF(ISBLANK($B295),_xlfn.XLOOKUP($A295&amp;$C295,'4. TEUs &amp; Activities- MB'!$A$9:$A$194&amp;'4. TEUs &amp; Activities- MB'!$E$9:$E$194,'4. TEUs &amp; Activities- MB'!$W$9:$W$194),_xlfn.XLOOKUP($B295&amp;$C295,'4. TEUs &amp; Activities- MB'!$B$9:$B$194&amp;'4. TEUs &amp; Activities- MB'!$E$9:$E$194,'4. TEUs &amp; Activities- MB'!$W$9:$W$194))*$F295*IF(ISBLANK($G295),1,$G295)*IF(ISBLANK($H295),1,(1-$H295))*IF(ISBLANK($I295),1,(1-$I295))*IF(ISBLANK($J295),1,(1-$J295)),"REVIEW")</f>
        <v>0</v>
      </c>
    </row>
    <row r="296" spans="1:13" x14ac:dyDescent="0.25">
      <c r="A296" s="12"/>
      <c r="B296" s="14"/>
      <c r="C296" s="19"/>
      <c r="D296" s="13"/>
      <c r="E296" s="8" t="str">
        <f>IFERROR(IF(D296="No CAS","",INDEX('DEQ Pollutant List'!$B$7:$B$611,MATCH('5. Pollutant Emissions - MB'!D296,'DEQ Pollutant List'!$A$7:$A$611,0))),"")</f>
        <v/>
      </c>
      <c r="F296" s="20"/>
      <c r="G296" s="37"/>
      <c r="H296" s="47"/>
      <c r="I296" s="47"/>
      <c r="J296" s="38"/>
      <c r="K296" s="18"/>
      <c r="L296" s="12" cm="1">
        <f t="array" ref="L296">IFERROR(IF(ISBLANK($B296),_xlfn.XLOOKUP($A296&amp;$C296,'4. TEUs &amp; Activities- MB'!$A$9:$A$194&amp;'4. TEUs &amp; Activities- MB'!$E$9:$E$194,'4. TEUs &amp; Activities- MB'!$V$9:$V$194),_xlfn.XLOOKUP($B296&amp;$C296,'4. TEUs &amp; Activities- MB'!$B$9:$B$194&amp;'4. TEUs &amp; Activities- MB'!$E$9:$E$194,'4. TEUs &amp; Activities- MB'!$V$9:$V$194))*$F296*IF(ISBLANK($G296),1,$G296)*IF(ISBLANK($H296),1,(1-$H296))*IF(ISBLANK($I296),1,(1-$I296))*IF(ISBLANK($J296),1,(1-$J296)),"REVIEW")</f>
        <v>0</v>
      </c>
      <c r="M296" s="16" cm="1">
        <f t="array" ref="M296">IFERROR(IF(ISBLANK($B296),_xlfn.XLOOKUP($A296&amp;$C296,'4. TEUs &amp; Activities- MB'!$A$9:$A$194&amp;'4. TEUs &amp; Activities- MB'!$E$9:$E$194,'4. TEUs &amp; Activities- MB'!$W$9:$W$194),_xlfn.XLOOKUP($B296&amp;$C296,'4. TEUs &amp; Activities- MB'!$B$9:$B$194&amp;'4. TEUs &amp; Activities- MB'!$E$9:$E$194,'4. TEUs &amp; Activities- MB'!$W$9:$W$194))*$F296*IF(ISBLANK($G296),1,$G296)*IF(ISBLANK($H296),1,(1-$H296))*IF(ISBLANK($I296),1,(1-$I296))*IF(ISBLANK($J296),1,(1-$J296)),"REVIEW")</f>
        <v>0</v>
      </c>
    </row>
    <row r="297" spans="1:13" x14ac:dyDescent="0.25">
      <c r="A297" s="12"/>
      <c r="B297" s="14"/>
      <c r="C297" s="19"/>
      <c r="D297" s="13"/>
      <c r="E297" s="8" t="str">
        <f>IFERROR(IF(D297="No CAS","",INDEX('DEQ Pollutant List'!$B$7:$B$611,MATCH('5. Pollutant Emissions - MB'!D297,'DEQ Pollutant List'!$A$7:$A$611,0))),"")</f>
        <v/>
      </c>
      <c r="F297" s="20"/>
      <c r="G297" s="37"/>
      <c r="H297" s="47"/>
      <c r="I297" s="47"/>
      <c r="J297" s="38"/>
      <c r="K297" s="18"/>
      <c r="L297" s="12" cm="1">
        <f t="array" ref="L297">IFERROR(IF(ISBLANK($B297),_xlfn.XLOOKUP($A297&amp;$C297,'4. TEUs &amp; Activities- MB'!$A$9:$A$194&amp;'4. TEUs &amp; Activities- MB'!$E$9:$E$194,'4. TEUs &amp; Activities- MB'!$V$9:$V$194),_xlfn.XLOOKUP($B297&amp;$C297,'4. TEUs &amp; Activities- MB'!$B$9:$B$194&amp;'4. TEUs &amp; Activities- MB'!$E$9:$E$194,'4. TEUs &amp; Activities- MB'!$V$9:$V$194))*$F297*IF(ISBLANK($G297),1,$G297)*IF(ISBLANK($H297),1,(1-$H297))*IF(ISBLANK($I297),1,(1-$I297))*IF(ISBLANK($J297),1,(1-$J297)),"REVIEW")</f>
        <v>0</v>
      </c>
      <c r="M297" s="16" cm="1">
        <f t="array" ref="M297">IFERROR(IF(ISBLANK($B297),_xlfn.XLOOKUP($A297&amp;$C297,'4. TEUs &amp; Activities- MB'!$A$9:$A$194&amp;'4. TEUs &amp; Activities- MB'!$E$9:$E$194,'4. TEUs &amp; Activities- MB'!$W$9:$W$194),_xlfn.XLOOKUP($B297&amp;$C297,'4. TEUs &amp; Activities- MB'!$B$9:$B$194&amp;'4. TEUs &amp; Activities- MB'!$E$9:$E$194,'4. TEUs &amp; Activities- MB'!$W$9:$W$194))*$F297*IF(ISBLANK($G297),1,$G297)*IF(ISBLANK($H297),1,(1-$H297))*IF(ISBLANK($I297),1,(1-$I297))*IF(ISBLANK($J297),1,(1-$J297)),"REVIEW")</f>
        <v>0</v>
      </c>
    </row>
    <row r="298" spans="1:13" x14ac:dyDescent="0.25">
      <c r="A298" s="12"/>
      <c r="B298" s="14"/>
      <c r="C298" s="19"/>
      <c r="D298" s="13"/>
      <c r="E298" s="8" t="str">
        <f>IFERROR(IF(D298="No CAS","",INDEX('DEQ Pollutant List'!$B$7:$B$611,MATCH('5. Pollutant Emissions - MB'!D298,'DEQ Pollutant List'!$A$7:$A$611,0))),"")</f>
        <v/>
      </c>
      <c r="F298" s="20"/>
      <c r="G298" s="37"/>
      <c r="H298" s="47"/>
      <c r="I298" s="47"/>
      <c r="J298" s="38"/>
      <c r="K298" s="18"/>
      <c r="L298" s="12" cm="1">
        <f t="array" ref="L298">IFERROR(IF(ISBLANK($B298),_xlfn.XLOOKUP($A298&amp;$C298,'4. TEUs &amp; Activities- MB'!$A$9:$A$194&amp;'4. TEUs &amp; Activities- MB'!$E$9:$E$194,'4. TEUs &amp; Activities- MB'!$V$9:$V$194),_xlfn.XLOOKUP($B298&amp;$C298,'4. TEUs &amp; Activities- MB'!$B$9:$B$194&amp;'4. TEUs &amp; Activities- MB'!$E$9:$E$194,'4. TEUs &amp; Activities- MB'!$V$9:$V$194))*$F298*IF(ISBLANK($G298),1,$G298)*IF(ISBLANK($H298),1,(1-$H298))*IF(ISBLANK($I298),1,(1-$I298))*IF(ISBLANK($J298),1,(1-$J298)),"REVIEW")</f>
        <v>0</v>
      </c>
      <c r="M298" s="16" cm="1">
        <f t="array" ref="M298">IFERROR(IF(ISBLANK($B298),_xlfn.XLOOKUP($A298&amp;$C298,'4. TEUs &amp; Activities- MB'!$A$9:$A$194&amp;'4. TEUs &amp; Activities- MB'!$E$9:$E$194,'4. TEUs &amp; Activities- MB'!$W$9:$W$194),_xlfn.XLOOKUP($B298&amp;$C298,'4. TEUs &amp; Activities- MB'!$B$9:$B$194&amp;'4. TEUs &amp; Activities- MB'!$E$9:$E$194,'4. TEUs &amp; Activities- MB'!$W$9:$W$194))*$F298*IF(ISBLANK($G298),1,$G298)*IF(ISBLANK($H298),1,(1-$H298))*IF(ISBLANK($I298),1,(1-$I298))*IF(ISBLANK($J298),1,(1-$J298)),"REVIEW")</f>
        <v>0</v>
      </c>
    </row>
    <row r="299" spans="1:13" x14ac:dyDescent="0.25">
      <c r="A299" s="12"/>
      <c r="B299" s="14"/>
      <c r="C299" s="19"/>
      <c r="D299" s="13"/>
      <c r="E299" s="8" t="str">
        <f>IFERROR(IF(D299="No CAS","",INDEX('DEQ Pollutant List'!$B$7:$B$611,MATCH('5. Pollutant Emissions - MB'!D299,'DEQ Pollutant List'!$A$7:$A$611,0))),"")</f>
        <v/>
      </c>
      <c r="F299" s="20"/>
      <c r="G299" s="37"/>
      <c r="H299" s="47"/>
      <c r="I299" s="47"/>
      <c r="J299" s="38"/>
      <c r="K299" s="18"/>
      <c r="L299" s="12" cm="1">
        <f t="array" ref="L299">IFERROR(IF(ISBLANK($B299),_xlfn.XLOOKUP($A299&amp;$C299,'4. TEUs &amp; Activities- MB'!$A$9:$A$194&amp;'4. TEUs &amp; Activities- MB'!$E$9:$E$194,'4. TEUs &amp; Activities- MB'!$V$9:$V$194),_xlfn.XLOOKUP($B299&amp;$C299,'4. TEUs &amp; Activities- MB'!$B$9:$B$194&amp;'4. TEUs &amp; Activities- MB'!$E$9:$E$194,'4. TEUs &amp; Activities- MB'!$V$9:$V$194))*$F299*IF(ISBLANK($G299),1,$G299)*IF(ISBLANK($H299),1,(1-$H299))*IF(ISBLANK($I299),1,(1-$I299))*IF(ISBLANK($J299),1,(1-$J299)),"REVIEW")</f>
        <v>0</v>
      </c>
      <c r="M299" s="16" cm="1">
        <f t="array" ref="M299">IFERROR(IF(ISBLANK($B299),_xlfn.XLOOKUP($A299&amp;$C299,'4. TEUs &amp; Activities- MB'!$A$9:$A$194&amp;'4. TEUs &amp; Activities- MB'!$E$9:$E$194,'4. TEUs &amp; Activities- MB'!$W$9:$W$194),_xlfn.XLOOKUP($B299&amp;$C299,'4. TEUs &amp; Activities- MB'!$B$9:$B$194&amp;'4. TEUs &amp; Activities- MB'!$E$9:$E$194,'4. TEUs &amp; Activities- MB'!$W$9:$W$194))*$F299*IF(ISBLANK($G299),1,$G299)*IF(ISBLANK($H299),1,(1-$H299))*IF(ISBLANK($I299),1,(1-$I299))*IF(ISBLANK($J299),1,(1-$J299)),"REVIEW")</f>
        <v>0</v>
      </c>
    </row>
    <row r="300" spans="1:13" x14ac:dyDescent="0.25">
      <c r="A300" s="12"/>
      <c r="B300" s="14"/>
      <c r="C300" s="19"/>
      <c r="D300" s="13"/>
      <c r="E300" s="8" t="str">
        <f>IFERROR(IF(D300="No CAS","",INDEX('DEQ Pollutant List'!$B$7:$B$611,MATCH('5. Pollutant Emissions - MB'!D300,'DEQ Pollutant List'!$A$7:$A$611,0))),"")</f>
        <v/>
      </c>
      <c r="F300" s="20"/>
      <c r="G300" s="37"/>
      <c r="H300" s="47"/>
      <c r="I300" s="47"/>
      <c r="J300" s="38"/>
      <c r="K300" s="18"/>
      <c r="L300" s="12" cm="1">
        <f t="array" ref="L300">IFERROR(IF(ISBLANK($B300),_xlfn.XLOOKUP($A300&amp;$C300,'4. TEUs &amp; Activities- MB'!$A$9:$A$194&amp;'4. TEUs &amp; Activities- MB'!$E$9:$E$194,'4. TEUs &amp; Activities- MB'!$V$9:$V$194),_xlfn.XLOOKUP($B300&amp;$C300,'4. TEUs &amp; Activities- MB'!$B$9:$B$194&amp;'4. TEUs &amp; Activities- MB'!$E$9:$E$194,'4. TEUs &amp; Activities- MB'!$V$9:$V$194))*$F300*IF(ISBLANK($G300),1,$G300)*IF(ISBLANK($H300),1,(1-$H300))*IF(ISBLANK($I300),1,(1-$I300))*IF(ISBLANK($J300),1,(1-$J300)),"REVIEW")</f>
        <v>0</v>
      </c>
      <c r="M300" s="16" cm="1">
        <f t="array" ref="M300">IFERROR(IF(ISBLANK($B300),_xlfn.XLOOKUP($A300&amp;$C300,'4. TEUs &amp; Activities- MB'!$A$9:$A$194&amp;'4. TEUs &amp; Activities- MB'!$E$9:$E$194,'4. TEUs &amp; Activities- MB'!$W$9:$W$194),_xlfn.XLOOKUP($B300&amp;$C300,'4. TEUs &amp; Activities- MB'!$B$9:$B$194&amp;'4. TEUs &amp; Activities- MB'!$E$9:$E$194,'4. TEUs &amp; Activities- MB'!$W$9:$W$194))*$F300*IF(ISBLANK($G300),1,$G300)*IF(ISBLANK($H300),1,(1-$H300))*IF(ISBLANK($I300),1,(1-$I300))*IF(ISBLANK($J300),1,(1-$J300)),"REVIEW")</f>
        <v>0</v>
      </c>
    </row>
    <row r="301" spans="1:13" x14ac:dyDescent="0.25">
      <c r="A301" s="12"/>
      <c r="B301" s="14"/>
      <c r="C301" s="19"/>
      <c r="D301" s="13"/>
      <c r="E301" s="8" t="str">
        <f>IFERROR(IF(D301="No CAS","",INDEX('DEQ Pollutant List'!$B$7:$B$611,MATCH('5. Pollutant Emissions - MB'!D301,'DEQ Pollutant List'!$A$7:$A$611,0))),"")</f>
        <v/>
      </c>
      <c r="F301" s="20"/>
      <c r="G301" s="37"/>
      <c r="H301" s="47"/>
      <c r="I301" s="47"/>
      <c r="J301" s="38"/>
      <c r="K301" s="18"/>
      <c r="L301" s="12" cm="1">
        <f t="array" ref="L301">IFERROR(IF(ISBLANK($B301),_xlfn.XLOOKUP($A301&amp;$C301,'4. TEUs &amp; Activities- MB'!$A$9:$A$194&amp;'4. TEUs &amp; Activities- MB'!$E$9:$E$194,'4. TEUs &amp; Activities- MB'!$V$9:$V$194),_xlfn.XLOOKUP($B301&amp;$C301,'4. TEUs &amp; Activities- MB'!$B$9:$B$194&amp;'4. TEUs &amp; Activities- MB'!$E$9:$E$194,'4. TEUs &amp; Activities- MB'!$V$9:$V$194))*$F301*IF(ISBLANK($G301),1,$G301)*IF(ISBLANK($H301),1,(1-$H301))*IF(ISBLANK($I301),1,(1-$I301))*IF(ISBLANK($J301),1,(1-$J301)),"REVIEW")</f>
        <v>0</v>
      </c>
      <c r="M301" s="16" cm="1">
        <f t="array" ref="M301">IFERROR(IF(ISBLANK($B301),_xlfn.XLOOKUP($A301&amp;$C301,'4. TEUs &amp; Activities- MB'!$A$9:$A$194&amp;'4. TEUs &amp; Activities- MB'!$E$9:$E$194,'4. TEUs &amp; Activities- MB'!$W$9:$W$194),_xlfn.XLOOKUP($B301&amp;$C301,'4. TEUs &amp; Activities- MB'!$B$9:$B$194&amp;'4. TEUs &amp; Activities- MB'!$E$9:$E$194,'4. TEUs &amp; Activities- MB'!$W$9:$W$194))*$F301*IF(ISBLANK($G301),1,$G301)*IF(ISBLANK($H301),1,(1-$H301))*IF(ISBLANK($I301),1,(1-$I301))*IF(ISBLANK($J301),1,(1-$J301)),"REVIEW")</f>
        <v>0</v>
      </c>
    </row>
    <row r="302" spans="1:13" x14ac:dyDescent="0.25">
      <c r="A302" s="12"/>
      <c r="B302" s="14"/>
      <c r="C302" s="19"/>
      <c r="D302" s="13"/>
      <c r="E302" s="8" t="str">
        <f>IFERROR(IF(D302="No CAS","",INDEX('DEQ Pollutant List'!$B$7:$B$611,MATCH('5. Pollutant Emissions - MB'!D302,'DEQ Pollutant List'!$A$7:$A$611,0))),"")</f>
        <v/>
      </c>
      <c r="F302" s="20"/>
      <c r="G302" s="37"/>
      <c r="H302" s="47"/>
      <c r="I302" s="47"/>
      <c r="J302" s="38"/>
      <c r="K302" s="18"/>
      <c r="L302" s="12" cm="1">
        <f t="array" ref="L302">IFERROR(IF(ISBLANK($B302),_xlfn.XLOOKUP($A302&amp;$C302,'4. TEUs &amp; Activities- MB'!$A$9:$A$194&amp;'4. TEUs &amp; Activities- MB'!$E$9:$E$194,'4. TEUs &amp; Activities- MB'!$V$9:$V$194),_xlfn.XLOOKUP($B302&amp;$C302,'4. TEUs &amp; Activities- MB'!$B$9:$B$194&amp;'4. TEUs &amp; Activities- MB'!$E$9:$E$194,'4. TEUs &amp; Activities- MB'!$V$9:$V$194))*$F302*IF(ISBLANK($G302),1,$G302)*IF(ISBLANK($H302),1,(1-$H302))*IF(ISBLANK($I302),1,(1-$I302))*IF(ISBLANK($J302),1,(1-$J302)),"REVIEW")</f>
        <v>0</v>
      </c>
      <c r="M302" s="16" cm="1">
        <f t="array" ref="M302">IFERROR(IF(ISBLANK($B302),_xlfn.XLOOKUP($A302&amp;$C302,'4. TEUs &amp; Activities- MB'!$A$9:$A$194&amp;'4. TEUs &amp; Activities- MB'!$E$9:$E$194,'4. TEUs &amp; Activities- MB'!$W$9:$W$194),_xlfn.XLOOKUP($B302&amp;$C302,'4. TEUs &amp; Activities- MB'!$B$9:$B$194&amp;'4. TEUs &amp; Activities- MB'!$E$9:$E$194,'4. TEUs &amp; Activities- MB'!$W$9:$W$194))*$F302*IF(ISBLANK($G302),1,$G302)*IF(ISBLANK($H302),1,(1-$H302))*IF(ISBLANK($I302),1,(1-$I302))*IF(ISBLANK($J302),1,(1-$J302)),"REVIEW")</f>
        <v>0</v>
      </c>
    </row>
    <row r="303" spans="1:13" x14ac:dyDescent="0.25">
      <c r="A303" s="12"/>
      <c r="B303" s="14"/>
      <c r="C303" s="19"/>
      <c r="D303" s="13"/>
      <c r="E303" s="8" t="str">
        <f>IFERROR(IF(D303="No CAS","",INDEX('DEQ Pollutant List'!$B$7:$B$611,MATCH('5. Pollutant Emissions - MB'!D303,'DEQ Pollutant List'!$A$7:$A$611,0))),"")</f>
        <v/>
      </c>
      <c r="F303" s="20"/>
      <c r="G303" s="37"/>
      <c r="H303" s="47"/>
      <c r="I303" s="47"/>
      <c r="J303" s="38"/>
      <c r="K303" s="18"/>
      <c r="L303" s="12" cm="1">
        <f t="array" ref="L303">IFERROR(IF(ISBLANK($B303),_xlfn.XLOOKUP($A303&amp;$C303,'4. TEUs &amp; Activities- MB'!$A$9:$A$194&amp;'4. TEUs &amp; Activities- MB'!$E$9:$E$194,'4. TEUs &amp; Activities- MB'!$V$9:$V$194),_xlfn.XLOOKUP($B303&amp;$C303,'4. TEUs &amp; Activities- MB'!$B$9:$B$194&amp;'4. TEUs &amp; Activities- MB'!$E$9:$E$194,'4. TEUs &amp; Activities- MB'!$V$9:$V$194))*$F303*IF(ISBLANK($G303),1,$G303)*IF(ISBLANK($H303),1,(1-$H303))*IF(ISBLANK($I303),1,(1-$I303))*IF(ISBLANK($J303),1,(1-$J303)),"REVIEW")</f>
        <v>0</v>
      </c>
      <c r="M303" s="16" cm="1">
        <f t="array" ref="M303">IFERROR(IF(ISBLANK($B303),_xlfn.XLOOKUP($A303&amp;$C303,'4. TEUs &amp; Activities- MB'!$A$9:$A$194&amp;'4. TEUs &amp; Activities- MB'!$E$9:$E$194,'4. TEUs &amp; Activities- MB'!$W$9:$W$194),_xlfn.XLOOKUP($B303&amp;$C303,'4. TEUs &amp; Activities- MB'!$B$9:$B$194&amp;'4. TEUs &amp; Activities- MB'!$E$9:$E$194,'4. TEUs &amp; Activities- MB'!$W$9:$W$194))*$F303*IF(ISBLANK($G303),1,$G303)*IF(ISBLANK($H303),1,(1-$H303))*IF(ISBLANK($I303),1,(1-$I303))*IF(ISBLANK($J303),1,(1-$J303)),"REVIEW")</f>
        <v>0</v>
      </c>
    </row>
    <row r="304" spans="1:13" x14ac:dyDescent="0.25">
      <c r="A304" s="12"/>
      <c r="B304" s="14"/>
      <c r="C304" s="19"/>
      <c r="D304" s="13"/>
      <c r="E304" s="8" t="str">
        <f>IFERROR(IF(D304="No CAS","",INDEX('DEQ Pollutant List'!$B$7:$B$611,MATCH('5. Pollutant Emissions - MB'!D304,'DEQ Pollutant List'!$A$7:$A$611,0))),"")</f>
        <v/>
      </c>
      <c r="F304" s="20"/>
      <c r="G304" s="37"/>
      <c r="H304" s="47"/>
      <c r="I304" s="47"/>
      <c r="J304" s="38"/>
      <c r="K304" s="18"/>
      <c r="L304" s="12" cm="1">
        <f t="array" ref="L304">IFERROR(IF(ISBLANK($B304),_xlfn.XLOOKUP($A304&amp;$C304,'4. TEUs &amp; Activities- MB'!$A$9:$A$194&amp;'4. TEUs &amp; Activities- MB'!$E$9:$E$194,'4. TEUs &amp; Activities- MB'!$V$9:$V$194),_xlfn.XLOOKUP($B304&amp;$C304,'4. TEUs &amp; Activities- MB'!$B$9:$B$194&amp;'4. TEUs &amp; Activities- MB'!$E$9:$E$194,'4. TEUs &amp; Activities- MB'!$V$9:$V$194))*$F304*IF(ISBLANK($G304),1,$G304)*IF(ISBLANK($H304),1,(1-$H304))*IF(ISBLANK($I304),1,(1-$I304))*IF(ISBLANK($J304),1,(1-$J304)),"REVIEW")</f>
        <v>0</v>
      </c>
      <c r="M304" s="16" cm="1">
        <f t="array" ref="M304">IFERROR(IF(ISBLANK($B304),_xlfn.XLOOKUP($A304&amp;$C304,'4. TEUs &amp; Activities- MB'!$A$9:$A$194&amp;'4. TEUs &amp; Activities- MB'!$E$9:$E$194,'4. TEUs &amp; Activities- MB'!$W$9:$W$194),_xlfn.XLOOKUP($B304&amp;$C304,'4. TEUs &amp; Activities- MB'!$B$9:$B$194&amp;'4. TEUs &amp; Activities- MB'!$E$9:$E$194,'4. TEUs &amp; Activities- MB'!$W$9:$W$194))*$F304*IF(ISBLANK($G304),1,$G304)*IF(ISBLANK($H304),1,(1-$H304))*IF(ISBLANK($I304),1,(1-$I304))*IF(ISBLANK($J304),1,(1-$J304)),"REVIEW")</f>
        <v>0</v>
      </c>
    </row>
    <row r="305" spans="1:13" x14ac:dyDescent="0.25">
      <c r="A305" s="12"/>
      <c r="B305" s="14"/>
      <c r="C305" s="19"/>
      <c r="D305" s="13"/>
      <c r="E305" s="8" t="str">
        <f>IFERROR(IF(D305="No CAS","",INDEX('DEQ Pollutant List'!$B$7:$B$611,MATCH('5. Pollutant Emissions - MB'!D305,'DEQ Pollutant List'!$A$7:$A$611,0))),"")</f>
        <v/>
      </c>
      <c r="F305" s="20"/>
      <c r="G305" s="37"/>
      <c r="H305" s="47"/>
      <c r="I305" s="47"/>
      <c r="J305" s="38"/>
      <c r="K305" s="18"/>
      <c r="L305" s="12" cm="1">
        <f t="array" ref="L305">IFERROR(IF(ISBLANK($B305),_xlfn.XLOOKUP($A305&amp;$C305,'4. TEUs &amp; Activities- MB'!$A$9:$A$194&amp;'4. TEUs &amp; Activities- MB'!$E$9:$E$194,'4. TEUs &amp; Activities- MB'!$V$9:$V$194),_xlfn.XLOOKUP($B305&amp;$C305,'4. TEUs &amp; Activities- MB'!$B$9:$B$194&amp;'4. TEUs &amp; Activities- MB'!$E$9:$E$194,'4. TEUs &amp; Activities- MB'!$V$9:$V$194))*$F305*IF(ISBLANK($G305),1,$G305)*IF(ISBLANK($H305),1,(1-$H305))*IF(ISBLANK($I305),1,(1-$I305))*IF(ISBLANK($J305),1,(1-$J305)),"REVIEW")</f>
        <v>0</v>
      </c>
      <c r="M305" s="16" cm="1">
        <f t="array" ref="M305">IFERROR(IF(ISBLANK($B305),_xlfn.XLOOKUP($A305&amp;$C305,'4. TEUs &amp; Activities- MB'!$A$9:$A$194&amp;'4. TEUs &amp; Activities- MB'!$E$9:$E$194,'4. TEUs &amp; Activities- MB'!$W$9:$W$194),_xlfn.XLOOKUP($B305&amp;$C305,'4. TEUs &amp; Activities- MB'!$B$9:$B$194&amp;'4. TEUs &amp; Activities- MB'!$E$9:$E$194,'4. TEUs &amp; Activities- MB'!$W$9:$W$194))*$F305*IF(ISBLANK($G305),1,$G305)*IF(ISBLANK($H305),1,(1-$H305))*IF(ISBLANK($I305),1,(1-$I305))*IF(ISBLANK($J305),1,(1-$J305)),"REVIEW")</f>
        <v>0</v>
      </c>
    </row>
    <row r="306" spans="1:13" x14ac:dyDescent="0.25">
      <c r="A306" s="12"/>
      <c r="B306" s="14"/>
      <c r="C306" s="19"/>
      <c r="D306" s="13"/>
      <c r="E306" s="8" t="str">
        <f>IFERROR(IF(D306="No CAS","",INDEX('DEQ Pollutant List'!$B$7:$B$611,MATCH('5. Pollutant Emissions - MB'!D306,'DEQ Pollutant List'!$A$7:$A$611,0))),"")</f>
        <v/>
      </c>
      <c r="F306" s="20"/>
      <c r="G306" s="37"/>
      <c r="H306" s="47"/>
      <c r="I306" s="47"/>
      <c r="J306" s="38"/>
      <c r="K306" s="18"/>
      <c r="L306" s="12" cm="1">
        <f t="array" ref="L306">IFERROR(IF(ISBLANK($B306),_xlfn.XLOOKUP($A306&amp;$C306,'4. TEUs &amp; Activities- MB'!$A$9:$A$194&amp;'4. TEUs &amp; Activities- MB'!$E$9:$E$194,'4. TEUs &amp; Activities- MB'!$V$9:$V$194),_xlfn.XLOOKUP($B306&amp;$C306,'4. TEUs &amp; Activities- MB'!$B$9:$B$194&amp;'4. TEUs &amp; Activities- MB'!$E$9:$E$194,'4. TEUs &amp; Activities- MB'!$V$9:$V$194))*$F306*IF(ISBLANK($G306),1,$G306)*IF(ISBLANK($H306),1,(1-$H306))*IF(ISBLANK($I306),1,(1-$I306))*IF(ISBLANK($J306),1,(1-$J306)),"REVIEW")</f>
        <v>0</v>
      </c>
      <c r="M306" s="16" cm="1">
        <f t="array" ref="M306">IFERROR(IF(ISBLANK($B306),_xlfn.XLOOKUP($A306&amp;$C306,'4. TEUs &amp; Activities- MB'!$A$9:$A$194&amp;'4. TEUs &amp; Activities- MB'!$E$9:$E$194,'4. TEUs &amp; Activities- MB'!$W$9:$W$194),_xlfn.XLOOKUP($B306&amp;$C306,'4. TEUs &amp; Activities- MB'!$B$9:$B$194&amp;'4. TEUs &amp; Activities- MB'!$E$9:$E$194,'4. TEUs &amp; Activities- MB'!$W$9:$W$194))*$F306*IF(ISBLANK($G306),1,$G306)*IF(ISBLANK($H306),1,(1-$H306))*IF(ISBLANK($I306),1,(1-$I306))*IF(ISBLANK($J306),1,(1-$J306)),"REVIEW")</f>
        <v>0</v>
      </c>
    </row>
    <row r="307" spans="1:13" x14ac:dyDescent="0.25">
      <c r="A307" s="12"/>
      <c r="B307" s="14"/>
      <c r="C307" s="19"/>
      <c r="D307" s="13"/>
      <c r="E307" s="8" t="str">
        <f>IFERROR(IF(D307="No CAS","",INDEX('DEQ Pollutant List'!$B$7:$B$611,MATCH('5. Pollutant Emissions - MB'!D307,'DEQ Pollutant List'!$A$7:$A$611,0))),"")</f>
        <v/>
      </c>
      <c r="F307" s="20"/>
      <c r="G307" s="37"/>
      <c r="H307" s="47"/>
      <c r="I307" s="47"/>
      <c r="J307" s="38"/>
      <c r="K307" s="18"/>
      <c r="L307" s="12" cm="1">
        <f t="array" ref="L307">IFERROR(IF(ISBLANK($B307),_xlfn.XLOOKUP($A307&amp;$C307,'4. TEUs &amp; Activities- MB'!$A$9:$A$194&amp;'4. TEUs &amp; Activities- MB'!$E$9:$E$194,'4. TEUs &amp; Activities- MB'!$V$9:$V$194),_xlfn.XLOOKUP($B307&amp;$C307,'4. TEUs &amp; Activities- MB'!$B$9:$B$194&amp;'4. TEUs &amp; Activities- MB'!$E$9:$E$194,'4. TEUs &amp; Activities- MB'!$V$9:$V$194))*$F307*IF(ISBLANK($G307),1,$G307)*IF(ISBLANK($H307),1,(1-$H307))*IF(ISBLANK($I307),1,(1-$I307))*IF(ISBLANK($J307),1,(1-$J307)),"REVIEW")</f>
        <v>0</v>
      </c>
      <c r="M307" s="16" cm="1">
        <f t="array" ref="M307">IFERROR(IF(ISBLANK($B307),_xlfn.XLOOKUP($A307&amp;$C307,'4. TEUs &amp; Activities- MB'!$A$9:$A$194&amp;'4. TEUs &amp; Activities- MB'!$E$9:$E$194,'4. TEUs &amp; Activities- MB'!$W$9:$W$194),_xlfn.XLOOKUP($B307&amp;$C307,'4. TEUs &amp; Activities- MB'!$B$9:$B$194&amp;'4. TEUs &amp; Activities- MB'!$E$9:$E$194,'4. TEUs &amp; Activities- MB'!$W$9:$W$194))*$F307*IF(ISBLANK($G307),1,$G307)*IF(ISBLANK($H307),1,(1-$H307))*IF(ISBLANK($I307),1,(1-$I307))*IF(ISBLANK($J307),1,(1-$J307)),"REVIEW")</f>
        <v>0</v>
      </c>
    </row>
    <row r="308" spans="1:13" x14ac:dyDescent="0.25">
      <c r="A308" s="12"/>
      <c r="B308" s="14"/>
      <c r="C308" s="19"/>
      <c r="D308" s="13"/>
      <c r="E308" s="8" t="str">
        <f>IFERROR(IF(D308="No CAS","",INDEX('DEQ Pollutant List'!$B$7:$B$611,MATCH('5. Pollutant Emissions - MB'!D308,'DEQ Pollutant List'!$A$7:$A$611,0))),"")</f>
        <v/>
      </c>
      <c r="F308" s="20"/>
      <c r="G308" s="37"/>
      <c r="H308" s="47"/>
      <c r="I308" s="47"/>
      <c r="J308" s="38"/>
      <c r="K308" s="18"/>
      <c r="L308" s="12" cm="1">
        <f t="array" ref="L308">IFERROR(IF(ISBLANK($B308),_xlfn.XLOOKUP($A308&amp;$C308,'4. TEUs &amp; Activities- MB'!$A$9:$A$194&amp;'4. TEUs &amp; Activities- MB'!$E$9:$E$194,'4. TEUs &amp; Activities- MB'!$V$9:$V$194),_xlfn.XLOOKUP($B308&amp;$C308,'4. TEUs &amp; Activities- MB'!$B$9:$B$194&amp;'4. TEUs &amp; Activities- MB'!$E$9:$E$194,'4. TEUs &amp; Activities- MB'!$V$9:$V$194))*$F308*IF(ISBLANK($G308),1,$G308)*IF(ISBLANK($H308),1,(1-$H308))*IF(ISBLANK($I308),1,(1-$I308))*IF(ISBLANK($J308),1,(1-$J308)),"REVIEW")</f>
        <v>0</v>
      </c>
      <c r="M308" s="16" cm="1">
        <f t="array" ref="M308">IFERROR(IF(ISBLANK($B308),_xlfn.XLOOKUP($A308&amp;$C308,'4. TEUs &amp; Activities- MB'!$A$9:$A$194&amp;'4. TEUs &amp; Activities- MB'!$E$9:$E$194,'4. TEUs &amp; Activities- MB'!$W$9:$W$194),_xlfn.XLOOKUP($B308&amp;$C308,'4. TEUs &amp; Activities- MB'!$B$9:$B$194&amp;'4. TEUs &amp; Activities- MB'!$E$9:$E$194,'4. TEUs &amp; Activities- MB'!$W$9:$W$194))*$F308*IF(ISBLANK($G308),1,$G308)*IF(ISBLANK($H308),1,(1-$H308))*IF(ISBLANK($I308),1,(1-$I308))*IF(ISBLANK($J308),1,(1-$J308)),"REVIEW")</f>
        <v>0</v>
      </c>
    </row>
    <row r="309" spans="1:13" x14ac:dyDescent="0.25">
      <c r="A309" s="12"/>
      <c r="B309" s="14"/>
      <c r="C309" s="19"/>
      <c r="D309" s="13"/>
      <c r="E309" s="8" t="str">
        <f>IFERROR(IF(D309="No CAS","",INDEX('DEQ Pollutant List'!$B$7:$B$611,MATCH('5. Pollutant Emissions - MB'!D309,'DEQ Pollutant List'!$A$7:$A$611,0))),"")</f>
        <v/>
      </c>
      <c r="F309" s="20"/>
      <c r="G309" s="37"/>
      <c r="H309" s="47"/>
      <c r="I309" s="47"/>
      <c r="J309" s="38"/>
      <c r="K309" s="18"/>
      <c r="L309" s="12" cm="1">
        <f t="array" ref="L309">IFERROR(IF(ISBLANK($B309),_xlfn.XLOOKUP($A309&amp;$C309,'4. TEUs &amp; Activities- MB'!$A$9:$A$194&amp;'4. TEUs &amp; Activities- MB'!$E$9:$E$194,'4. TEUs &amp; Activities- MB'!$V$9:$V$194),_xlfn.XLOOKUP($B309&amp;$C309,'4. TEUs &amp; Activities- MB'!$B$9:$B$194&amp;'4. TEUs &amp; Activities- MB'!$E$9:$E$194,'4. TEUs &amp; Activities- MB'!$V$9:$V$194))*$F309*IF(ISBLANK($G309),1,$G309)*IF(ISBLANK($H309),1,(1-$H309))*IF(ISBLANK($I309),1,(1-$I309))*IF(ISBLANK($J309),1,(1-$J309)),"REVIEW")</f>
        <v>0</v>
      </c>
      <c r="M309" s="16" cm="1">
        <f t="array" ref="M309">IFERROR(IF(ISBLANK($B309),_xlfn.XLOOKUP($A309&amp;$C309,'4. TEUs &amp; Activities- MB'!$A$9:$A$194&amp;'4. TEUs &amp; Activities- MB'!$E$9:$E$194,'4. TEUs &amp; Activities- MB'!$W$9:$W$194),_xlfn.XLOOKUP($B309&amp;$C309,'4. TEUs &amp; Activities- MB'!$B$9:$B$194&amp;'4. TEUs &amp; Activities- MB'!$E$9:$E$194,'4. TEUs &amp; Activities- MB'!$W$9:$W$194))*$F309*IF(ISBLANK($G309),1,$G309)*IF(ISBLANK($H309),1,(1-$H309))*IF(ISBLANK($I309),1,(1-$I309))*IF(ISBLANK($J309),1,(1-$J309)),"REVIEW")</f>
        <v>0</v>
      </c>
    </row>
    <row r="310" spans="1:13" x14ac:dyDescent="0.25">
      <c r="A310" s="12"/>
      <c r="B310" s="14"/>
      <c r="C310" s="19"/>
      <c r="D310" s="13"/>
      <c r="E310" s="8" t="str">
        <f>IFERROR(IF(D310="No CAS","",INDEX('DEQ Pollutant List'!$B$7:$B$611,MATCH('5. Pollutant Emissions - MB'!D310,'DEQ Pollutant List'!$A$7:$A$611,0))),"")</f>
        <v/>
      </c>
      <c r="F310" s="20"/>
      <c r="G310" s="37"/>
      <c r="H310" s="47"/>
      <c r="I310" s="47"/>
      <c r="J310" s="38"/>
      <c r="K310" s="18"/>
      <c r="L310" s="12" cm="1">
        <f t="array" ref="L310">IFERROR(IF(ISBLANK($B310),_xlfn.XLOOKUP($A310&amp;$C310,'4. TEUs &amp; Activities- MB'!$A$9:$A$194&amp;'4. TEUs &amp; Activities- MB'!$E$9:$E$194,'4. TEUs &amp; Activities- MB'!$V$9:$V$194),_xlfn.XLOOKUP($B310&amp;$C310,'4. TEUs &amp; Activities- MB'!$B$9:$B$194&amp;'4. TEUs &amp; Activities- MB'!$E$9:$E$194,'4. TEUs &amp; Activities- MB'!$V$9:$V$194))*$F310*IF(ISBLANK($G310),1,$G310)*IF(ISBLANK($H310),1,(1-$H310))*IF(ISBLANK($I310),1,(1-$I310))*IF(ISBLANK($J310),1,(1-$J310)),"REVIEW")</f>
        <v>0</v>
      </c>
      <c r="M310" s="16" cm="1">
        <f t="array" ref="M310">IFERROR(IF(ISBLANK($B310),_xlfn.XLOOKUP($A310&amp;$C310,'4. TEUs &amp; Activities- MB'!$A$9:$A$194&amp;'4. TEUs &amp; Activities- MB'!$E$9:$E$194,'4. TEUs &amp; Activities- MB'!$W$9:$W$194),_xlfn.XLOOKUP($B310&amp;$C310,'4. TEUs &amp; Activities- MB'!$B$9:$B$194&amp;'4. TEUs &amp; Activities- MB'!$E$9:$E$194,'4. TEUs &amp; Activities- MB'!$W$9:$W$194))*$F310*IF(ISBLANK($G310),1,$G310)*IF(ISBLANK($H310),1,(1-$H310))*IF(ISBLANK($I310),1,(1-$I310))*IF(ISBLANK($J310),1,(1-$J310)),"REVIEW")</f>
        <v>0</v>
      </c>
    </row>
    <row r="311" spans="1:13" x14ac:dyDescent="0.25">
      <c r="A311" s="12"/>
      <c r="B311" s="14"/>
      <c r="C311" s="19"/>
      <c r="D311" s="13"/>
      <c r="E311" s="8" t="str">
        <f>IFERROR(IF(D311="No CAS","",INDEX('DEQ Pollutant List'!$B$7:$B$611,MATCH('5. Pollutant Emissions - MB'!D311,'DEQ Pollutant List'!$A$7:$A$611,0))),"")</f>
        <v/>
      </c>
      <c r="F311" s="20"/>
      <c r="G311" s="37"/>
      <c r="H311" s="47"/>
      <c r="I311" s="47"/>
      <c r="J311" s="38"/>
      <c r="K311" s="18"/>
      <c r="L311" s="12" cm="1">
        <f t="array" ref="L311">IFERROR(IF(ISBLANK($B311),_xlfn.XLOOKUP($A311&amp;$C311,'4. TEUs &amp; Activities- MB'!$A$9:$A$194&amp;'4. TEUs &amp; Activities- MB'!$E$9:$E$194,'4. TEUs &amp; Activities- MB'!$V$9:$V$194),_xlfn.XLOOKUP($B311&amp;$C311,'4. TEUs &amp; Activities- MB'!$B$9:$B$194&amp;'4. TEUs &amp; Activities- MB'!$E$9:$E$194,'4. TEUs &amp; Activities- MB'!$V$9:$V$194))*$F311*IF(ISBLANK($G311),1,$G311)*IF(ISBLANK($H311),1,(1-$H311))*IF(ISBLANK($I311),1,(1-$I311))*IF(ISBLANK($J311),1,(1-$J311)),"REVIEW")</f>
        <v>0</v>
      </c>
      <c r="M311" s="16" cm="1">
        <f t="array" ref="M311">IFERROR(IF(ISBLANK($B311),_xlfn.XLOOKUP($A311&amp;$C311,'4. TEUs &amp; Activities- MB'!$A$9:$A$194&amp;'4. TEUs &amp; Activities- MB'!$E$9:$E$194,'4. TEUs &amp; Activities- MB'!$W$9:$W$194),_xlfn.XLOOKUP($B311&amp;$C311,'4. TEUs &amp; Activities- MB'!$B$9:$B$194&amp;'4. TEUs &amp; Activities- MB'!$E$9:$E$194,'4. TEUs &amp; Activities- MB'!$W$9:$W$194))*$F311*IF(ISBLANK($G311),1,$G311)*IF(ISBLANK($H311),1,(1-$H311))*IF(ISBLANK($I311),1,(1-$I311))*IF(ISBLANK($J311),1,(1-$J311)),"REVIEW")</f>
        <v>0</v>
      </c>
    </row>
    <row r="312" spans="1:13" x14ac:dyDescent="0.25">
      <c r="A312" s="12"/>
      <c r="B312" s="14"/>
      <c r="C312" s="19"/>
      <c r="D312" s="13"/>
      <c r="E312" s="8" t="str">
        <f>IFERROR(IF(D312="No CAS","",INDEX('DEQ Pollutant List'!$B$7:$B$611,MATCH('5. Pollutant Emissions - MB'!D312,'DEQ Pollutant List'!$A$7:$A$611,0))),"")</f>
        <v/>
      </c>
      <c r="F312" s="20"/>
      <c r="G312" s="37"/>
      <c r="H312" s="47"/>
      <c r="I312" s="47"/>
      <c r="J312" s="38"/>
      <c r="K312" s="18"/>
      <c r="L312" s="12" cm="1">
        <f t="array" ref="L312">IFERROR(IF(ISBLANK($B312),_xlfn.XLOOKUP($A312&amp;$C312,'4. TEUs &amp; Activities- MB'!$A$9:$A$194&amp;'4. TEUs &amp; Activities- MB'!$E$9:$E$194,'4. TEUs &amp; Activities- MB'!$V$9:$V$194),_xlfn.XLOOKUP($B312&amp;$C312,'4. TEUs &amp; Activities- MB'!$B$9:$B$194&amp;'4. TEUs &amp; Activities- MB'!$E$9:$E$194,'4. TEUs &amp; Activities- MB'!$V$9:$V$194))*$F312*IF(ISBLANK($G312),1,$G312)*IF(ISBLANK($H312),1,(1-$H312))*IF(ISBLANK($I312),1,(1-$I312))*IF(ISBLANK($J312),1,(1-$J312)),"REVIEW")</f>
        <v>0</v>
      </c>
      <c r="M312" s="16" cm="1">
        <f t="array" ref="M312">IFERROR(IF(ISBLANK($B312),_xlfn.XLOOKUP($A312&amp;$C312,'4. TEUs &amp; Activities- MB'!$A$9:$A$194&amp;'4. TEUs &amp; Activities- MB'!$E$9:$E$194,'4. TEUs &amp; Activities- MB'!$W$9:$W$194),_xlfn.XLOOKUP($B312&amp;$C312,'4. TEUs &amp; Activities- MB'!$B$9:$B$194&amp;'4. TEUs &amp; Activities- MB'!$E$9:$E$194,'4. TEUs &amp; Activities- MB'!$W$9:$W$194))*$F312*IF(ISBLANK($G312),1,$G312)*IF(ISBLANK($H312),1,(1-$H312))*IF(ISBLANK($I312),1,(1-$I312))*IF(ISBLANK($J312),1,(1-$J312)),"REVIEW")</f>
        <v>0</v>
      </c>
    </row>
    <row r="313" spans="1:13" x14ac:dyDescent="0.25">
      <c r="A313" s="12"/>
      <c r="B313" s="14"/>
      <c r="C313" s="19"/>
      <c r="D313" s="13"/>
      <c r="E313" s="8" t="str">
        <f>IFERROR(IF(D313="No CAS","",INDEX('DEQ Pollutant List'!$B$7:$B$611,MATCH('5. Pollutant Emissions - MB'!D313,'DEQ Pollutant List'!$A$7:$A$611,0))),"")</f>
        <v/>
      </c>
      <c r="F313" s="20"/>
      <c r="G313" s="37"/>
      <c r="H313" s="47"/>
      <c r="I313" s="47"/>
      <c r="J313" s="38"/>
      <c r="K313" s="18"/>
      <c r="L313" s="12" cm="1">
        <f t="array" ref="L313">IFERROR(IF(ISBLANK($B313),_xlfn.XLOOKUP($A313&amp;$C313,'4. TEUs &amp; Activities- MB'!$A$9:$A$194&amp;'4. TEUs &amp; Activities- MB'!$E$9:$E$194,'4. TEUs &amp; Activities- MB'!$V$9:$V$194),_xlfn.XLOOKUP($B313&amp;$C313,'4. TEUs &amp; Activities- MB'!$B$9:$B$194&amp;'4. TEUs &amp; Activities- MB'!$E$9:$E$194,'4. TEUs &amp; Activities- MB'!$V$9:$V$194))*$F313*IF(ISBLANK($G313),1,$G313)*IF(ISBLANK($H313),1,(1-$H313))*IF(ISBLANK($I313),1,(1-$I313))*IF(ISBLANK($J313),1,(1-$J313)),"REVIEW")</f>
        <v>0</v>
      </c>
      <c r="M313" s="16" cm="1">
        <f t="array" ref="M313">IFERROR(IF(ISBLANK($B313),_xlfn.XLOOKUP($A313&amp;$C313,'4. TEUs &amp; Activities- MB'!$A$9:$A$194&amp;'4. TEUs &amp; Activities- MB'!$E$9:$E$194,'4. TEUs &amp; Activities- MB'!$W$9:$W$194),_xlfn.XLOOKUP($B313&amp;$C313,'4. TEUs &amp; Activities- MB'!$B$9:$B$194&amp;'4. TEUs &amp; Activities- MB'!$E$9:$E$194,'4. TEUs &amp; Activities- MB'!$W$9:$W$194))*$F313*IF(ISBLANK($G313),1,$G313)*IF(ISBLANK($H313),1,(1-$H313))*IF(ISBLANK($I313),1,(1-$I313))*IF(ISBLANK($J313),1,(1-$J313)),"REVIEW")</f>
        <v>0</v>
      </c>
    </row>
    <row r="314" spans="1:13" x14ac:dyDescent="0.25">
      <c r="A314" s="12"/>
      <c r="B314" s="14"/>
      <c r="C314" s="19"/>
      <c r="D314" s="13"/>
      <c r="E314" s="8" t="str">
        <f>IFERROR(IF(D314="No CAS","",INDEX('DEQ Pollutant List'!$B$7:$B$611,MATCH('5. Pollutant Emissions - MB'!D314,'DEQ Pollutant List'!$A$7:$A$611,0))),"")</f>
        <v/>
      </c>
      <c r="F314" s="20"/>
      <c r="G314" s="37"/>
      <c r="H314" s="47"/>
      <c r="I314" s="47"/>
      <c r="J314" s="38"/>
      <c r="K314" s="18"/>
      <c r="L314" s="12" cm="1">
        <f t="array" ref="L314">IFERROR(IF(ISBLANK($B314),_xlfn.XLOOKUP($A314&amp;$C314,'4. TEUs &amp; Activities- MB'!$A$9:$A$194&amp;'4. TEUs &amp; Activities- MB'!$E$9:$E$194,'4. TEUs &amp; Activities- MB'!$V$9:$V$194),_xlfn.XLOOKUP($B314&amp;$C314,'4. TEUs &amp; Activities- MB'!$B$9:$B$194&amp;'4. TEUs &amp; Activities- MB'!$E$9:$E$194,'4. TEUs &amp; Activities- MB'!$V$9:$V$194))*$F314*IF(ISBLANK($G314),1,$G314)*IF(ISBLANK($H314),1,(1-$H314))*IF(ISBLANK($I314),1,(1-$I314))*IF(ISBLANK($J314),1,(1-$J314)),"REVIEW")</f>
        <v>0</v>
      </c>
      <c r="M314" s="16" cm="1">
        <f t="array" ref="M314">IFERROR(IF(ISBLANK($B314),_xlfn.XLOOKUP($A314&amp;$C314,'4. TEUs &amp; Activities- MB'!$A$9:$A$194&amp;'4. TEUs &amp; Activities- MB'!$E$9:$E$194,'4. TEUs &amp; Activities- MB'!$W$9:$W$194),_xlfn.XLOOKUP($B314&amp;$C314,'4. TEUs &amp; Activities- MB'!$B$9:$B$194&amp;'4. TEUs &amp; Activities- MB'!$E$9:$E$194,'4. TEUs &amp; Activities- MB'!$W$9:$W$194))*$F314*IF(ISBLANK($G314),1,$G314)*IF(ISBLANK($H314),1,(1-$H314))*IF(ISBLANK($I314),1,(1-$I314))*IF(ISBLANK($J314),1,(1-$J314)),"REVIEW")</f>
        <v>0</v>
      </c>
    </row>
    <row r="315" spans="1:13" x14ac:dyDescent="0.25">
      <c r="A315" s="12"/>
      <c r="B315" s="14"/>
      <c r="C315" s="19"/>
      <c r="D315" s="13"/>
      <c r="E315" s="8" t="str">
        <f>IFERROR(IF(D315="No CAS","",INDEX('DEQ Pollutant List'!$B$7:$B$611,MATCH('5. Pollutant Emissions - MB'!D315,'DEQ Pollutant List'!$A$7:$A$611,0))),"")</f>
        <v/>
      </c>
      <c r="F315" s="20"/>
      <c r="G315" s="37"/>
      <c r="H315" s="47"/>
      <c r="I315" s="47"/>
      <c r="J315" s="38"/>
      <c r="K315" s="18"/>
      <c r="L315" s="12" cm="1">
        <f t="array" ref="L315">IFERROR(IF(ISBLANK($B315),_xlfn.XLOOKUP($A315&amp;$C315,'4. TEUs &amp; Activities- MB'!$A$9:$A$194&amp;'4. TEUs &amp; Activities- MB'!$E$9:$E$194,'4. TEUs &amp; Activities- MB'!$V$9:$V$194),_xlfn.XLOOKUP($B315&amp;$C315,'4. TEUs &amp; Activities- MB'!$B$9:$B$194&amp;'4. TEUs &amp; Activities- MB'!$E$9:$E$194,'4. TEUs &amp; Activities- MB'!$V$9:$V$194))*$F315*IF(ISBLANK($G315),1,$G315)*IF(ISBLANK($H315),1,(1-$H315))*IF(ISBLANK($I315),1,(1-$I315))*IF(ISBLANK($J315),1,(1-$J315)),"REVIEW")</f>
        <v>0</v>
      </c>
      <c r="M315" s="16" cm="1">
        <f t="array" ref="M315">IFERROR(IF(ISBLANK($B315),_xlfn.XLOOKUP($A315&amp;$C315,'4. TEUs &amp; Activities- MB'!$A$9:$A$194&amp;'4. TEUs &amp; Activities- MB'!$E$9:$E$194,'4. TEUs &amp; Activities- MB'!$W$9:$W$194),_xlfn.XLOOKUP($B315&amp;$C315,'4. TEUs &amp; Activities- MB'!$B$9:$B$194&amp;'4. TEUs &amp; Activities- MB'!$E$9:$E$194,'4. TEUs &amp; Activities- MB'!$W$9:$W$194))*$F315*IF(ISBLANK($G315),1,$G315)*IF(ISBLANK($H315),1,(1-$H315))*IF(ISBLANK($I315),1,(1-$I315))*IF(ISBLANK($J315),1,(1-$J315)),"REVIEW")</f>
        <v>0</v>
      </c>
    </row>
    <row r="316" spans="1:13" x14ac:dyDescent="0.25">
      <c r="A316" s="12"/>
      <c r="B316" s="14"/>
      <c r="C316" s="19"/>
      <c r="D316" s="13"/>
      <c r="E316" s="8" t="str">
        <f>IFERROR(IF(D316="No CAS","",INDEX('DEQ Pollutant List'!$B$7:$B$611,MATCH('5. Pollutant Emissions - MB'!D316,'DEQ Pollutant List'!$A$7:$A$611,0))),"")</f>
        <v/>
      </c>
      <c r="F316" s="20"/>
      <c r="G316" s="37"/>
      <c r="H316" s="47"/>
      <c r="I316" s="47"/>
      <c r="J316" s="38"/>
      <c r="K316" s="18"/>
      <c r="L316" s="12" cm="1">
        <f t="array" ref="L316">IFERROR(IF(ISBLANK($B316),_xlfn.XLOOKUP($A316&amp;$C316,'4. TEUs &amp; Activities- MB'!$A$9:$A$194&amp;'4. TEUs &amp; Activities- MB'!$E$9:$E$194,'4. TEUs &amp; Activities- MB'!$V$9:$V$194),_xlfn.XLOOKUP($B316&amp;$C316,'4. TEUs &amp; Activities- MB'!$B$9:$B$194&amp;'4. TEUs &amp; Activities- MB'!$E$9:$E$194,'4. TEUs &amp; Activities- MB'!$V$9:$V$194))*$F316*IF(ISBLANK($G316),1,$G316)*IF(ISBLANK($H316),1,(1-$H316))*IF(ISBLANK($I316),1,(1-$I316))*IF(ISBLANK($J316),1,(1-$J316)),"REVIEW")</f>
        <v>0</v>
      </c>
      <c r="M316" s="16" cm="1">
        <f t="array" ref="M316">IFERROR(IF(ISBLANK($B316),_xlfn.XLOOKUP($A316&amp;$C316,'4. TEUs &amp; Activities- MB'!$A$9:$A$194&amp;'4. TEUs &amp; Activities- MB'!$E$9:$E$194,'4. TEUs &amp; Activities- MB'!$W$9:$W$194),_xlfn.XLOOKUP($B316&amp;$C316,'4. TEUs &amp; Activities- MB'!$B$9:$B$194&amp;'4. TEUs &amp; Activities- MB'!$E$9:$E$194,'4. TEUs &amp; Activities- MB'!$W$9:$W$194))*$F316*IF(ISBLANK($G316),1,$G316)*IF(ISBLANK($H316),1,(1-$H316))*IF(ISBLANK($I316),1,(1-$I316))*IF(ISBLANK($J316),1,(1-$J316)),"REVIEW")</f>
        <v>0</v>
      </c>
    </row>
    <row r="317" spans="1:13" x14ac:dyDescent="0.25">
      <c r="A317" s="12"/>
      <c r="B317" s="14"/>
      <c r="C317" s="19"/>
      <c r="D317" s="13"/>
      <c r="E317" s="8" t="str">
        <f>IFERROR(IF(D317="No CAS","",INDEX('DEQ Pollutant List'!$B$7:$B$611,MATCH('5. Pollutant Emissions - MB'!D317,'DEQ Pollutant List'!$A$7:$A$611,0))),"")</f>
        <v/>
      </c>
      <c r="F317" s="20"/>
      <c r="G317" s="37"/>
      <c r="H317" s="47"/>
      <c r="I317" s="47"/>
      <c r="J317" s="38"/>
      <c r="K317" s="18"/>
      <c r="L317" s="12" cm="1">
        <f t="array" ref="L317">IFERROR(IF(ISBLANK($B317),_xlfn.XLOOKUP($A317&amp;$C317,'4. TEUs &amp; Activities- MB'!$A$9:$A$194&amp;'4. TEUs &amp; Activities- MB'!$E$9:$E$194,'4. TEUs &amp; Activities- MB'!$V$9:$V$194),_xlfn.XLOOKUP($B317&amp;$C317,'4. TEUs &amp; Activities- MB'!$B$9:$B$194&amp;'4. TEUs &amp; Activities- MB'!$E$9:$E$194,'4. TEUs &amp; Activities- MB'!$V$9:$V$194))*$F317*IF(ISBLANK($G317),1,$G317)*IF(ISBLANK($H317),1,(1-$H317))*IF(ISBLANK($I317),1,(1-$I317))*IF(ISBLANK($J317),1,(1-$J317)),"REVIEW")</f>
        <v>0</v>
      </c>
      <c r="M317" s="16" cm="1">
        <f t="array" ref="M317">IFERROR(IF(ISBLANK($B317),_xlfn.XLOOKUP($A317&amp;$C317,'4. TEUs &amp; Activities- MB'!$A$9:$A$194&amp;'4. TEUs &amp; Activities- MB'!$E$9:$E$194,'4. TEUs &amp; Activities- MB'!$W$9:$W$194),_xlfn.XLOOKUP($B317&amp;$C317,'4. TEUs &amp; Activities- MB'!$B$9:$B$194&amp;'4. TEUs &amp; Activities- MB'!$E$9:$E$194,'4. TEUs &amp; Activities- MB'!$W$9:$W$194))*$F317*IF(ISBLANK($G317),1,$G317)*IF(ISBLANK($H317),1,(1-$H317))*IF(ISBLANK($I317),1,(1-$I317))*IF(ISBLANK($J317),1,(1-$J317)),"REVIEW")</f>
        <v>0</v>
      </c>
    </row>
    <row r="318" spans="1:13" x14ac:dyDescent="0.25">
      <c r="A318" s="12"/>
      <c r="B318" s="14"/>
      <c r="C318" s="19"/>
      <c r="D318" s="13"/>
      <c r="E318" s="8" t="str">
        <f>IFERROR(IF(D318="No CAS","",INDEX('DEQ Pollutant List'!$B$7:$B$611,MATCH('5. Pollutant Emissions - MB'!D318,'DEQ Pollutant List'!$A$7:$A$611,0))),"")</f>
        <v/>
      </c>
      <c r="F318" s="20"/>
      <c r="G318" s="37"/>
      <c r="H318" s="47"/>
      <c r="I318" s="47"/>
      <c r="J318" s="38"/>
      <c r="K318" s="18"/>
      <c r="L318" s="12" cm="1">
        <f t="array" ref="L318">IFERROR(IF(ISBLANK($B318),_xlfn.XLOOKUP($A318&amp;$C318,'4. TEUs &amp; Activities- MB'!$A$9:$A$194&amp;'4. TEUs &amp; Activities- MB'!$E$9:$E$194,'4. TEUs &amp; Activities- MB'!$V$9:$V$194),_xlfn.XLOOKUP($B318&amp;$C318,'4. TEUs &amp; Activities- MB'!$B$9:$B$194&amp;'4. TEUs &amp; Activities- MB'!$E$9:$E$194,'4. TEUs &amp; Activities- MB'!$V$9:$V$194))*$F318*IF(ISBLANK($G318),1,$G318)*IF(ISBLANK($H318),1,(1-$H318))*IF(ISBLANK($I318),1,(1-$I318))*IF(ISBLANK($J318),1,(1-$J318)),"REVIEW")</f>
        <v>0</v>
      </c>
      <c r="M318" s="16" cm="1">
        <f t="array" ref="M318">IFERROR(IF(ISBLANK($B318),_xlfn.XLOOKUP($A318&amp;$C318,'4. TEUs &amp; Activities- MB'!$A$9:$A$194&amp;'4. TEUs &amp; Activities- MB'!$E$9:$E$194,'4. TEUs &amp; Activities- MB'!$W$9:$W$194),_xlfn.XLOOKUP($B318&amp;$C318,'4. TEUs &amp; Activities- MB'!$B$9:$B$194&amp;'4. TEUs &amp; Activities- MB'!$E$9:$E$194,'4. TEUs &amp; Activities- MB'!$W$9:$W$194))*$F318*IF(ISBLANK($G318),1,$G318)*IF(ISBLANK($H318),1,(1-$H318))*IF(ISBLANK($I318),1,(1-$I318))*IF(ISBLANK($J318),1,(1-$J318)),"REVIEW")</f>
        <v>0</v>
      </c>
    </row>
    <row r="319" spans="1:13" x14ac:dyDescent="0.25">
      <c r="A319" s="12"/>
      <c r="B319" s="14"/>
      <c r="C319" s="19"/>
      <c r="D319" s="13"/>
      <c r="E319" s="8" t="str">
        <f>IFERROR(IF(D319="No CAS","",INDEX('DEQ Pollutant List'!$B$7:$B$611,MATCH('5. Pollutant Emissions - MB'!D319,'DEQ Pollutant List'!$A$7:$A$611,0))),"")</f>
        <v/>
      </c>
      <c r="F319" s="20"/>
      <c r="G319" s="37"/>
      <c r="H319" s="47"/>
      <c r="I319" s="47"/>
      <c r="J319" s="38"/>
      <c r="K319" s="18"/>
      <c r="L319" s="12" cm="1">
        <f t="array" ref="L319">IFERROR(IF(ISBLANK($B319),_xlfn.XLOOKUP($A319&amp;$C319,'4. TEUs &amp; Activities- MB'!$A$9:$A$194&amp;'4. TEUs &amp; Activities- MB'!$E$9:$E$194,'4. TEUs &amp; Activities- MB'!$V$9:$V$194),_xlfn.XLOOKUP($B319&amp;$C319,'4. TEUs &amp; Activities- MB'!$B$9:$B$194&amp;'4. TEUs &amp; Activities- MB'!$E$9:$E$194,'4. TEUs &amp; Activities- MB'!$V$9:$V$194))*$F319*IF(ISBLANK($G319),1,$G319)*IF(ISBLANK($H319),1,(1-$H319))*IF(ISBLANK($I319),1,(1-$I319))*IF(ISBLANK($J319),1,(1-$J319)),"REVIEW")</f>
        <v>0</v>
      </c>
      <c r="M319" s="16" cm="1">
        <f t="array" ref="M319">IFERROR(IF(ISBLANK($B319),_xlfn.XLOOKUP($A319&amp;$C319,'4. TEUs &amp; Activities- MB'!$A$9:$A$194&amp;'4. TEUs &amp; Activities- MB'!$E$9:$E$194,'4. TEUs &amp; Activities- MB'!$W$9:$W$194),_xlfn.XLOOKUP($B319&amp;$C319,'4. TEUs &amp; Activities- MB'!$B$9:$B$194&amp;'4. TEUs &amp; Activities- MB'!$E$9:$E$194,'4. TEUs &amp; Activities- MB'!$W$9:$W$194))*$F319*IF(ISBLANK($G319),1,$G319)*IF(ISBLANK($H319),1,(1-$H319))*IF(ISBLANK($I319),1,(1-$I319))*IF(ISBLANK($J319),1,(1-$J319)),"REVIEW")</f>
        <v>0</v>
      </c>
    </row>
    <row r="320" spans="1:13" x14ac:dyDescent="0.25">
      <c r="A320" s="12"/>
      <c r="B320" s="14"/>
      <c r="C320" s="19"/>
      <c r="D320" s="13"/>
      <c r="E320" s="8" t="str">
        <f>IFERROR(IF(D320="No CAS","",INDEX('DEQ Pollutant List'!$B$7:$B$611,MATCH('5. Pollutant Emissions - MB'!D320,'DEQ Pollutant List'!$A$7:$A$611,0))),"")</f>
        <v/>
      </c>
      <c r="F320" s="20"/>
      <c r="G320" s="37"/>
      <c r="H320" s="47"/>
      <c r="I320" s="47"/>
      <c r="J320" s="38"/>
      <c r="K320" s="18"/>
      <c r="L320" s="12" cm="1">
        <f t="array" ref="L320">IFERROR(IF(ISBLANK($B320),_xlfn.XLOOKUP($A320&amp;$C320,'4. TEUs &amp; Activities- MB'!$A$9:$A$194&amp;'4. TEUs &amp; Activities- MB'!$E$9:$E$194,'4. TEUs &amp; Activities- MB'!$V$9:$V$194),_xlfn.XLOOKUP($B320&amp;$C320,'4. TEUs &amp; Activities- MB'!$B$9:$B$194&amp;'4. TEUs &amp; Activities- MB'!$E$9:$E$194,'4. TEUs &amp; Activities- MB'!$V$9:$V$194))*$F320*IF(ISBLANK($G320),1,$G320)*IF(ISBLANK($H320),1,(1-$H320))*IF(ISBLANK($I320),1,(1-$I320))*IF(ISBLANK($J320),1,(1-$J320)),"REVIEW")</f>
        <v>0</v>
      </c>
      <c r="M320" s="16" cm="1">
        <f t="array" ref="M320">IFERROR(IF(ISBLANK($B320),_xlfn.XLOOKUP($A320&amp;$C320,'4. TEUs &amp; Activities- MB'!$A$9:$A$194&amp;'4. TEUs &amp; Activities- MB'!$E$9:$E$194,'4. TEUs &amp; Activities- MB'!$W$9:$W$194),_xlfn.XLOOKUP($B320&amp;$C320,'4. TEUs &amp; Activities- MB'!$B$9:$B$194&amp;'4. TEUs &amp; Activities- MB'!$E$9:$E$194,'4. TEUs &amp; Activities- MB'!$W$9:$W$194))*$F320*IF(ISBLANK($G320),1,$G320)*IF(ISBLANK($H320),1,(1-$H320))*IF(ISBLANK($I320),1,(1-$I320))*IF(ISBLANK($J320),1,(1-$J320)),"REVIEW")</f>
        <v>0</v>
      </c>
    </row>
    <row r="321" spans="1:13" x14ac:dyDescent="0.25">
      <c r="A321" s="12"/>
      <c r="B321" s="14"/>
      <c r="C321" s="19"/>
      <c r="D321" s="13"/>
      <c r="E321" s="8" t="str">
        <f>IFERROR(IF(D321="No CAS","",INDEX('DEQ Pollutant List'!$B$7:$B$611,MATCH('5. Pollutant Emissions - MB'!D321,'DEQ Pollutant List'!$A$7:$A$611,0))),"")</f>
        <v/>
      </c>
      <c r="F321" s="20"/>
      <c r="G321" s="37"/>
      <c r="H321" s="47"/>
      <c r="I321" s="47"/>
      <c r="J321" s="38"/>
      <c r="K321" s="18"/>
      <c r="L321" s="12" cm="1">
        <f t="array" ref="L321">IFERROR(IF(ISBLANK($B321),_xlfn.XLOOKUP($A321&amp;$C321,'4. TEUs &amp; Activities- MB'!$A$9:$A$194&amp;'4. TEUs &amp; Activities- MB'!$E$9:$E$194,'4. TEUs &amp; Activities- MB'!$V$9:$V$194),_xlfn.XLOOKUP($B321&amp;$C321,'4. TEUs &amp; Activities- MB'!$B$9:$B$194&amp;'4. TEUs &amp; Activities- MB'!$E$9:$E$194,'4. TEUs &amp; Activities- MB'!$V$9:$V$194))*$F321*IF(ISBLANK($G321),1,$G321)*IF(ISBLANK($H321),1,(1-$H321))*IF(ISBLANK($I321),1,(1-$I321))*IF(ISBLANK($J321),1,(1-$J321)),"REVIEW")</f>
        <v>0</v>
      </c>
      <c r="M321" s="16" cm="1">
        <f t="array" ref="M321">IFERROR(IF(ISBLANK($B321),_xlfn.XLOOKUP($A321&amp;$C321,'4. TEUs &amp; Activities- MB'!$A$9:$A$194&amp;'4. TEUs &amp; Activities- MB'!$E$9:$E$194,'4. TEUs &amp; Activities- MB'!$W$9:$W$194),_xlfn.XLOOKUP($B321&amp;$C321,'4. TEUs &amp; Activities- MB'!$B$9:$B$194&amp;'4. TEUs &amp; Activities- MB'!$E$9:$E$194,'4. TEUs &amp; Activities- MB'!$W$9:$W$194))*$F321*IF(ISBLANK($G321),1,$G321)*IF(ISBLANK($H321),1,(1-$H321))*IF(ISBLANK($I321),1,(1-$I321))*IF(ISBLANK($J321),1,(1-$J321)),"REVIEW")</f>
        <v>0</v>
      </c>
    </row>
    <row r="322" spans="1:13" x14ac:dyDescent="0.25">
      <c r="A322" s="12"/>
      <c r="B322" s="14"/>
      <c r="C322" s="19"/>
      <c r="D322" s="13"/>
      <c r="E322" s="8" t="str">
        <f>IFERROR(IF(D322="No CAS","",INDEX('DEQ Pollutant List'!$B$7:$B$611,MATCH('5. Pollutant Emissions - MB'!D322,'DEQ Pollutant List'!$A$7:$A$611,0))),"")</f>
        <v/>
      </c>
      <c r="F322" s="20"/>
      <c r="G322" s="37"/>
      <c r="H322" s="47"/>
      <c r="I322" s="47"/>
      <c r="J322" s="38"/>
      <c r="K322" s="18"/>
      <c r="L322" s="12" cm="1">
        <f t="array" ref="L322">IFERROR(IF(ISBLANK($B322),_xlfn.XLOOKUP($A322&amp;$C322,'4. TEUs &amp; Activities- MB'!$A$9:$A$194&amp;'4. TEUs &amp; Activities- MB'!$E$9:$E$194,'4. TEUs &amp; Activities- MB'!$V$9:$V$194),_xlfn.XLOOKUP($B322&amp;$C322,'4. TEUs &amp; Activities- MB'!$B$9:$B$194&amp;'4. TEUs &amp; Activities- MB'!$E$9:$E$194,'4. TEUs &amp; Activities- MB'!$V$9:$V$194))*$F322*IF(ISBLANK($G322),1,$G322)*IF(ISBLANK($H322),1,(1-$H322))*IF(ISBLANK($I322),1,(1-$I322))*IF(ISBLANK($J322),1,(1-$J322)),"REVIEW")</f>
        <v>0</v>
      </c>
      <c r="M322" s="16" cm="1">
        <f t="array" ref="M322">IFERROR(IF(ISBLANK($B322),_xlfn.XLOOKUP($A322&amp;$C322,'4. TEUs &amp; Activities- MB'!$A$9:$A$194&amp;'4. TEUs &amp; Activities- MB'!$E$9:$E$194,'4. TEUs &amp; Activities- MB'!$W$9:$W$194),_xlfn.XLOOKUP($B322&amp;$C322,'4. TEUs &amp; Activities- MB'!$B$9:$B$194&amp;'4. TEUs &amp; Activities- MB'!$E$9:$E$194,'4. TEUs &amp; Activities- MB'!$W$9:$W$194))*$F322*IF(ISBLANK($G322),1,$G322)*IF(ISBLANK($H322),1,(1-$H322))*IF(ISBLANK($I322),1,(1-$I322))*IF(ISBLANK($J322),1,(1-$J322)),"REVIEW")</f>
        <v>0</v>
      </c>
    </row>
    <row r="323" spans="1:13" x14ac:dyDescent="0.25">
      <c r="A323" s="12"/>
      <c r="B323" s="14"/>
      <c r="C323" s="19"/>
      <c r="D323" s="13"/>
      <c r="E323" s="8" t="str">
        <f>IFERROR(IF(D323="No CAS","",INDEX('DEQ Pollutant List'!$B$7:$B$611,MATCH('5. Pollutant Emissions - MB'!D323,'DEQ Pollutant List'!$A$7:$A$611,0))),"")</f>
        <v/>
      </c>
      <c r="F323" s="20"/>
      <c r="G323" s="37"/>
      <c r="H323" s="47"/>
      <c r="I323" s="47"/>
      <c r="J323" s="38"/>
      <c r="K323" s="18"/>
      <c r="L323" s="12" cm="1">
        <f t="array" ref="L323">IFERROR(IF(ISBLANK($B323),_xlfn.XLOOKUP($A323&amp;$C323,'4. TEUs &amp; Activities- MB'!$A$9:$A$194&amp;'4. TEUs &amp; Activities- MB'!$E$9:$E$194,'4. TEUs &amp; Activities- MB'!$V$9:$V$194),_xlfn.XLOOKUP($B323&amp;$C323,'4. TEUs &amp; Activities- MB'!$B$9:$B$194&amp;'4. TEUs &amp; Activities- MB'!$E$9:$E$194,'4. TEUs &amp; Activities- MB'!$V$9:$V$194))*$F323*IF(ISBLANK($G323),1,$G323)*IF(ISBLANK($H323),1,(1-$H323))*IF(ISBLANK($I323),1,(1-$I323))*IF(ISBLANK($J323),1,(1-$J323)),"REVIEW")</f>
        <v>0</v>
      </c>
      <c r="M323" s="16" cm="1">
        <f t="array" ref="M323">IFERROR(IF(ISBLANK($B323),_xlfn.XLOOKUP($A323&amp;$C323,'4. TEUs &amp; Activities- MB'!$A$9:$A$194&amp;'4. TEUs &amp; Activities- MB'!$E$9:$E$194,'4. TEUs &amp; Activities- MB'!$W$9:$W$194),_xlfn.XLOOKUP($B323&amp;$C323,'4. TEUs &amp; Activities- MB'!$B$9:$B$194&amp;'4. TEUs &amp; Activities- MB'!$E$9:$E$194,'4. TEUs &amp; Activities- MB'!$W$9:$W$194))*$F323*IF(ISBLANK($G323),1,$G323)*IF(ISBLANK($H323),1,(1-$H323))*IF(ISBLANK($I323),1,(1-$I323))*IF(ISBLANK($J323),1,(1-$J323)),"REVIEW")</f>
        <v>0</v>
      </c>
    </row>
    <row r="324" spans="1:13" x14ac:dyDescent="0.25">
      <c r="A324" s="12"/>
      <c r="B324" s="14"/>
      <c r="C324" s="19"/>
      <c r="D324" s="13"/>
      <c r="E324" s="8" t="str">
        <f>IFERROR(IF(D324="No CAS","",INDEX('DEQ Pollutant List'!$B$7:$B$611,MATCH('5. Pollutant Emissions - MB'!D324,'DEQ Pollutant List'!$A$7:$A$611,0))),"")</f>
        <v/>
      </c>
      <c r="F324" s="20"/>
      <c r="G324" s="37"/>
      <c r="H324" s="47"/>
      <c r="I324" s="47"/>
      <c r="J324" s="38"/>
      <c r="K324" s="18"/>
      <c r="L324" s="12" cm="1">
        <f t="array" ref="L324">IFERROR(IF(ISBLANK($B324),_xlfn.XLOOKUP($A324&amp;$C324,'4. TEUs &amp; Activities- MB'!$A$9:$A$194&amp;'4. TEUs &amp; Activities- MB'!$E$9:$E$194,'4. TEUs &amp; Activities- MB'!$V$9:$V$194),_xlfn.XLOOKUP($B324&amp;$C324,'4. TEUs &amp; Activities- MB'!$B$9:$B$194&amp;'4. TEUs &amp; Activities- MB'!$E$9:$E$194,'4. TEUs &amp; Activities- MB'!$V$9:$V$194))*$F324*IF(ISBLANK($G324),1,$G324)*IF(ISBLANK($H324),1,(1-$H324))*IF(ISBLANK($I324),1,(1-$I324))*IF(ISBLANK($J324),1,(1-$J324)),"REVIEW")</f>
        <v>0</v>
      </c>
      <c r="M324" s="16" cm="1">
        <f t="array" ref="M324">IFERROR(IF(ISBLANK($B324),_xlfn.XLOOKUP($A324&amp;$C324,'4. TEUs &amp; Activities- MB'!$A$9:$A$194&amp;'4. TEUs &amp; Activities- MB'!$E$9:$E$194,'4. TEUs &amp; Activities- MB'!$W$9:$W$194),_xlfn.XLOOKUP($B324&amp;$C324,'4. TEUs &amp; Activities- MB'!$B$9:$B$194&amp;'4. TEUs &amp; Activities- MB'!$E$9:$E$194,'4. TEUs &amp; Activities- MB'!$W$9:$W$194))*$F324*IF(ISBLANK($G324),1,$G324)*IF(ISBLANK($H324),1,(1-$H324))*IF(ISBLANK($I324),1,(1-$I324))*IF(ISBLANK($J324),1,(1-$J324)),"REVIEW")</f>
        <v>0</v>
      </c>
    </row>
    <row r="325" spans="1:13" x14ac:dyDescent="0.25">
      <c r="A325" s="12"/>
      <c r="B325" s="14"/>
      <c r="C325" s="19"/>
      <c r="D325" s="13"/>
      <c r="E325" s="8" t="str">
        <f>IFERROR(IF(D325="No CAS","",INDEX('DEQ Pollutant List'!$B$7:$B$611,MATCH('5. Pollutant Emissions - MB'!D325,'DEQ Pollutant List'!$A$7:$A$611,0))),"")</f>
        <v/>
      </c>
      <c r="F325" s="20"/>
      <c r="G325" s="37"/>
      <c r="H325" s="47"/>
      <c r="I325" s="47"/>
      <c r="J325" s="38"/>
      <c r="K325" s="18"/>
      <c r="L325" s="12" cm="1">
        <f t="array" ref="L325">IFERROR(IF(ISBLANK($B325),_xlfn.XLOOKUP($A325&amp;$C325,'4. TEUs &amp; Activities- MB'!$A$9:$A$194&amp;'4. TEUs &amp; Activities- MB'!$E$9:$E$194,'4. TEUs &amp; Activities- MB'!$V$9:$V$194),_xlfn.XLOOKUP($B325&amp;$C325,'4. TEUs &amp; Activities- MB'!$B$9:$B$194&amp;'4. TEUs &amp; Activities- MB'!$E$9:$E$194,'4. TEUs &amp; Activities- MB'!$V$9:$V$194))*$F325*IF(ISBLANK($G325),1,$G325)*IF(ISBLANK($H325),1,(1-$H325))*IF(ISBLANK($I325),1,(1-$I325))*IF(ISBLANK($J325),1,(1-$J325)),"REVIEW")</f>
        <v>0</v>
      </c>
      <c r="M325" s="16" cm="1">
        <f t="array" ref="M325">IFERROR(IF(ISBLANK($B325),_xlfn.XLOOKUP($A325&amp;$C325,'4. TEUs &amp; Activities- MB'!$A$9:$A$194&amp;'4. TEUs &amp; Activities- MB'!$E$9:$E$194,'4. TEUs &amp; Activities- MB'!$W$9:$W$194),_xlfn.XLOOKUP($B325&amp;$C325,'4. TEUs &amp; Activities- MB'!$B$9:$B$194&amp;'4. TEUs &amp; Activities- MB'!$E$9:$E$194,'4. TEUs &amp; Activities- MB'!$W$9:$W$194))*$F325*IF(ISBLANK($G325),1,$G325)*IF(ISBLANK($H325),1,(1-$H325))*IF(ISBLANK($I325),1,(1-$I325))*IF(ISBLANK($J325),1,(1-$J325)),"REVIEW")</f>
        <v>0</v>
      </c>
    </row>
    <row r="326" spans="1:13" x14ac:dyDescent="0.25">
      <c r="A326" s="12"/>
      <c r="B326" s="14"/>
      <c r="C326" s="19"/>
      <c r="D326" s="13"/>
      <c r="E326" s="8" t="str">
        <f>IFERROR(IF(D326="No CAS","",INDEX('DEQ Pollutant List'!$B$7:$B$611,MATCH('5. Pollutant Emissions - MB'!D326,'DEQ Pollutant List'!$A$7:$A$611,0))),"")</f>
        <v/>
      </c>
      <c r="F326" s="20"/>
      <c r="G326" s="37"/>
      <c r="H326" s="47"/>
      <c r="I326" s="47"/>
      <c r="J326" s="38"/>
      <c r="K326" s="18"/>
      <c r="L326" s="12" cm="1">
        <f t="array" ref="L326">IFERROR(IF(ISBLANK($B326),_xlfn.XLOOKUP($A326&amp;$C326,'4. TEUs &amp; Activities- MB'!$A$9:$A$194&amp;'4. TEUs &amp; Activities- MB'!$E$9:$E$194,'4. TEUs &amp; Activities- MB'!$V$9:$V$194),_xlfn.XLOOKUP($B326&amp;$C326,'4. TEUs &amp; Activities- MB'!$B$9:$B$194&amp;'4. TEUs &amp; Activities- MB'!$E$9:$E$194,'4. TEUs &amp; Activities- MB'!$V$9:$V$194))*$F326*IF(ISBLANK($G326),1,$G326)*IF(ISBLANK($H326),1,(1-$H326))*IF(ISBLANK($I326),1,(1-$I326))*IF(ISBLANK($J326),1,(1-$J326)),"REVIEW")</f>
        <v>0</v>
      </c>
      <c r="M326" s="16" cm="1">
        <f t="array" ref="M326">IFERROR(IF(ISBLANK($B326),_xlfn.XLOOKUP($A326&amp;$C326,'4. TEUs &amp; Activities- MB'!$A$9:$A$194&amp;'4. TEUs &amp; Activities- MB'!$E$9:$E$194,'4. TEUs &amp; Activities- MB'!$W$9:$W$194),_xlfn.XLOOKUP($B326&amp;$C326,'4. TEUs &amp; Activities- MB'!$B$9:$B$194&amp;'4. TEUs &amp; Activities- MB'!$E$9:$E$194,'4. TEUs &amp; Activities- MB'!$W$9:$W$194))*$F326*IF(ISBLANK($G326),1,$G326)*IF(ISBLANK($H326),1,(1-$H326))*IF(ISBLANK($I326),1,(1-$I326))*IF(ISBLANK($J326),1,(1-$J326)),"REVIEW")</f>
        <v>0</v>
      </c>
    </row>
    <row r="327" spans="1:13" x14ac:dyDescent="0.25">
      <c r="A327" s="12"/>
      <c r="B327" s="14"/>
      <c r="C327" s="19"/>
      <c r="D327" s="13"/>
      <c r="E327" s="8" t="str">
        <f>IFERROR(IF(D327="No CAS","",INDEX('DEQ Pollutant List'!$B$7:$B$611,MATCH('5. Pollutant Emissions - MB'!D327,'DEQ Pollutant List'!$A$7:$A$611,0))),"")</f>
        <v/>
      </c>
      <c r="F327" s="20"/>
      <c r="G327" s="37"/>
      <c r="H327" s="47"/>
      <c r="I327" s="47"/>
      <c r="J327" s="38"/>
      <c r="K327" s="18"/>
      <c r="L327" s="12" cm="1">
        <f t="array" ref="L327">IFERROR(IF(ISBLANK($B327),_xlfn.XLOOKUP($A327&amp;$C327,'4. TEUs &amp; Activities- MB'!$A$9:$A$194&amp;'4. TEUs &amp; Activities- MB'!$E$9:$E$194,'4. TEUs &amp; Activities- MB'!$V$9:$V$194),_xlfn.XLOOKUP($B327&amp;$C327,'4. TEUs &amp; Activities- MB'!$B$9:$B$194&amp;'4. TEUs &amp; Activities- MB'!$E$9:$E$194,'4. TEUs &amp; Activities- MB'!$V$9:$V$194))*$F327*IF(ISBLANK($G327),1,$G327)*IF(ISBLANK($H327),1,(1-$H327))*IF(ISBLANK($I327),1,(1-$I327))*IF(ISBLANK($J327),1,(1-$J327)),"REVIEW")</f>
        <v>0</v>
      </c>
      <c r="M327" s="16" cm="1">
        <f t="array" ref="M327">IFERROR(IF(ISBLANK($B327),_xlfn.XLOOKUP($A327&amp;$C327,'4. TEUs &amp; Activities- MB'!$A$9:$A$194&amp;'4. TEUs &amp; Activities- MB'!$E$9:$E$194,'4. TEUs &amp; Activities- MB'!$W$9:$W$194),_xlfn.XLOOKUP($B327&amp;$C327,'4. TEUs &amp; Activities- MB'!$B$9:$B$194&amp;'4. TEUs &amp; Activities- MB'!$E$9:$E$194,'4. TEUs &amp; Activities- MB'!$W$9:$W$194))*$F327*IF(ISBLANK($G327),1,$G327)*IF(ISBLANK($H327),1,(1-$H327))*IF(ISBLANK($I327),1,(1-$I327))*IF(ISBLANK($J327),1,(1-$J327)),"REVIEW")</f>
        <v>0</v>
      </c>
    </row>
    <row r="328" spans="1:13" x14ac:dyDescent="0.25">
      <c r="A328" s="12"/>
      <c r="B328" s="14"/>
      <c r="C328" s="19"/>
      <c r="D328" s="13"/>
      <c r="E328" s="8" t="str">
        <f>IFERROR(IF(D328="No CAS","",INDEX('DEQ Pollutant List'!$B$7:$B$611,MATCH('5. Pollutant Emissions - MB'!D328,'DEQ Pollutant List'!$A$7:$A$611,0))),"")</f>
        <v/>
      </c>
      <c r="F328" s="20"/>
      <c r="G328" s="37"/>
      <c r="H328" s="47"/>
      <c r="I328" s="47"/>
      <c r="J328" s="38"/>
      <c r="K328" s="18"/>
      <c r="L328" s="12" cm="1">
        <f t="array" ref="L328">IFERROR(IF(ISBLANK($B328),_xlfn.XLOOKUP($A328&amp;$C328,'4. TEUs &amp; Activities- MB'!$A$9:$A$194&amp;'4. TEUs &amp; Activities- MB'!$E$9:$E$194,'4. TEUs &amp; Activities- MB'!$V$9:$V$194),_xlfn.XLOOKUP($B328&amp;$C328,'4. TEUs &amp; Activities- MB'!$B$9:$B$194&amp;'4. TEUs &amp; Activities- MB'!$E$9:$E$194,'4. TEUs &amp; Activities- MB'!$V$9:$V$194))*$F328*IF(ISBLANK($G328),1,$G328)*IF(ISBLANK($H328),1,(1-$H328))*IF(ISBLANK($I328),1,(1-$I328))*IF(ISBLANK($J328),1,(1-$J328)),"REVIEW")</f>
        <v>0</v>
      </c>
      <c r="M328" s="16" cm="1">
        <f t="array" ref="M328">IFERROR(IF(ISBLANK($B328),_xlfn.XLOOKUP($A328&amp;$C328,'4. TEUs &amp; Activities- MB'!$A$9:$A$194&amp;'4. TEUs &amp; Activities- MB'!$E$9:$E$194,'4. TEUs &amp; Activities- MB'!$W$9:$W$194),_xlfn.XLOOKUP($B328&amp;$C328,'4. TEUs &amp; Activities- MB'!$B$9:$B$194&amp;'4. TEUs &amp; Activities- MB'!$E$9:$E$194,'4. TEUs &amp; Activities- MB'!$W$9:$W$194))*$F328*IF(ISBLANK($G328),1,$G328)*IF(ISBLANK($H328),1,(1-$H328))*IF(ISBLANK($I328),1,(1-$I328))*IF(ISBLANK($J328),1,(1-$J328)),"REVIEW")</f>
        <v>0</v>
      </c>
    </row>
    <row r="329" spans="1:13" x14ac:dyDescent="0.25">
      <c r="A329" s="12"/>
      <c r="B329" s="14"/>
      <c r="C329" s="19"/>
      <c r="D329" s="13"/>
      <c r="E329" s="8" t="str">
        <f>IFERROR(IF(D329="No CAS","",INDEX('DEQ Pollutant List'!$B$7:$B$611,MATCH('5. Pollutant Emissions - MB'!D329,'DEQ Pollutant List'!$A$7:$A$611,0))),"")</f>
        <v/>
      </c>
      <c r="F329" s="20"/>
      <c r="G329" s="37"/>
      <c r="H329" s="47"/>
      <c r="I329" s="47"/>
      <c r="J329" s="38"/>
      <c r="K329" s="18"/>
      <c r="L329" s="12" cm="1">
        <f t="array" ref="L329">IFERROR(IF(ISBLANK($B329),_xlfn.XLOOKUP($A329&amp;$C329,'4. TEUs &amp; Activities- MB'!$A$9:$A$194&amp;'4. TEUs &amp; Activities- MB'!$E$9:$E$194,'4. TEUs &amp; Activities- MB'!$V$9:$V$194),_xlfn.XLOOKUP($B329&amp;$C329,'4. TEUs &amp; Activities- MB'!$B$9:$B$194&amp;'4. TEUs &amp; Activities- MB'!$E$9:$E$194,'4. TEUs &amp; Activities- MB'!$V$9:$V$194))*$F329*IF(ISBLANK($G329),1,$G329)*IF(ISBLANK($H329),1,(1-$H329))*IF(ISBLANK($I329),1,(1-$I329))*IF(ISBLANK($J329),1,(1-$J329)),"REVIEW")</f>
        <v>0</v>
      </c>
      <c r="M329" s="16" cm="1">
        <f t="array" ref="M329">IFERROR(IF(ISBLANK($B329),_xlfn.XLOOKUP($A329&amp;$C329,'4. TEUs &amp; Activities- MB'!$A$9:$A$194&amp;'4. TEUs &amp; Activities- MB'!$E$9:$E$194,'4. TEUs &amp; Activities- MB'!$W$9:$W$194),_xlfn.XLOOKUP($B329&amp;$C329,'4. TEUs &amp; Activities- MB'!$B$9:$B$194&amp;'4. TEUs &amp; Activities- MB'!$E$9:$E$194,'4. TEUs &amp; Activities- MB'!$W$9:$W$194))*$F329*IF(ISBLANK($G329),1,$G329)*IF(ISBLANK($H329),1,(1-$H329))*IF(ISBLANK($I329),1,(1-$I329))*IF(ISBLANK($J329),1,(1-$J329)),"REVIEW")</f>
        <v>0</v>
      </c>
    </row>
    <row r="330" spans="1:13" x14ac:dyDescent="0.25">
      <c r="A330" s="12"/>
      <c r="B330" s="14"/>
      <c r="C330" s="19"/>
      <c r="D330" s="13"/>
      <c r="E330" s="8" t="str">
        <f>IFERROR(IF(D330="No CAS","",INDEX('DEQ Pollutant List'!$B$7:$B$611,MATCH('5. Pollutant Emissions - MB'!D330,'DEQ Pollutant List'!$A$7:$A$611,0))),"")</f>
        <v/>
      </c>
      <c r="F330" s="20"/>
      <c r="G330" s="37"/>
      <c r="H330" s="47"/>
      <c r="I330" s="47"/>
      <c r="J330" s="38"/>
      <c r="K330" s="18"/>
      <c r="L330" s="12" cm="1">
        <f t="array" ref="L330">IFERROR(IF(ISBLANK($B330),_xlfn.XLOOKUP($A330&amp;$C330,'4. TEUs &amp; Activities- MB'!$A$9:$A$194&amp;'4. TEUs &amp; Activities- MB'!$E$9:$E$194,'4. TEUs &amp; Activities- MB'!$V$9:$V$194),_xlfn.XLOOKUP($B330&amp;$C330,'4. TEUs &amp; Activities- MB'!$B$9:$B$194&amp;'4. TEUs &amp; Activities- MB'!$E$9:$E$194,'4. TEUs &amp; Activities- MB'!$V$9:$V$194))*$F330*IF(ISBLANK($G330),1,$G330)*IF(ISBLANK($H330),1,(1-$H330))*IF(ISBLANK($I330),1,(1-$I330))*IF(ISBLANK($J330),1,(1-$J330)),"REVIEW")</f>
        <v>0</v>
      </c>
      <c r="M330" s="16" cm="1">
        <f t="array" ref="M330">IFERROR(IF(ISBLANK($B330),_xlfn.XLOOKUP($A330&amp;$C330,'4. TEUs &amp; Activities- MB'!$A$9:$A$194&amp;'4. TEUs &amp; Activities- MB'!$E$9:$E$194,'4. TEUs &amp; Activities- MB'!$W$9:$W$194),_xlfn.XLOOKUP($B330&amp;$C330,'4. TEUs &amp; Activities- MB'!$B$9:$B$194&amp;'4. TEUs &amp; Activities- MB'!$E$9:$E$194,'4. TEUs &amp; Activities- MB'!$W$9:$W$194))*$F330*IF(ISBLANK($G330),1,$G330)*IF(ISBLANK($H330),1,(1-$H330))*IF(ISBLANK($I330),1,(1-$I330))*IF(ISBLANK($J330),1,(1-$J330)),"REVIEW")</f>
        <v>0</v>
      </c>
    </row>
    <row r="331" spans="1:13" x14ac:dyDescent="0.25">
      <c r="A331" s="12"/>
      <c r="B331" s="14"/>
      <c r="C331" s="19"/>
      <c r="D331" s="13"/>
      <c r="E331" s="8" t="str">
        <f>IFERROR(IF(D331="No CAS","",INDEX('DEQ Pollutant List'!$B$7:$B$611,MATCH('5. Pollutant Emissions - MB'!D331,'DEQ Pollutant List'!$A$7:$A$611,0))),"")</f>
        <v/>
      </c>
      <c r="F331" s="20"/>
      <c r="G331" s="37"/>
      <c r="H331" s="47"/>
      <c r="I331" s="47"/>
      <c r="J331" s="38"/>
      <c r="K331" s="18"/>
      <c r="L331" s="12" cm="1">
        <f t="array" ref="L331">IFERROR(IF(ISBLANK($B331),_xlfn.XLOOKUP($A331&amp;$C331,'4. TEUs &amp; Activities- MB'!$A$9:$A$194&amp;'4. TEUs &amp; Activities- MB'!$E$9:$E$194,'4. TEUs &amp; Activities- MB'!$V$9:$V$194),_xlfn.XLOOKUP($B331&amp;$C331,'4. TEUs &amp; Activities- MB'!$B$9:$B$194&amp;'4. TEUs &amp; Activities- MB'!$E$9:$E$194,'4. TEUs &amp; Activities- MB'!$V$9:$V$194))*$F331*IF(ISBLANK($G331),1,$G331)*IF(ISBLANK($H331),1,(1-$H331))*IF(ISBLANK($I331),1,(1-$I331))*IF(ISBLANK($J331),1,(1-$J331)),"REVIEW")</f>
        <v>0</v>
      </c>
      <c r="M331" s="16" cm="1">
        <f t="array" ref="M331">IFERROR(IF(ISBLANK($B331),_xlfn.XLOOKUP($A331&amp;$C331,'4. TEUs &amp; Activities- MB'!$A$9:$A$194&amp;'4. TEUs &amp; Activities- MB'!$E$9:$E$194,'4. TEUs &amp; Activities- MB'!$W$9:$W$194),_xlfn.XLOOKUP($B331&amp;$C331,'4. TEUs &amp; Activities- MB'!$B$9:$B$194&amp;'4. TEUs &amp; Activities- MB'!$E$9:$E$194,'4. TEUs &amp; Activities- MB'!$W$9:$W$194))*$F331*IF(ISBLANK($G331),1,$G331)*IF(ISBLANK($H331),1,(1-$H331))*IF(ISBLANK($I331),1,(1-$I331))*IF(ISBLANK($J331),1,(1-$J331)),"REVIEW")</f>
        <v>0</v>
      </c>
    </row>
    <row r="332" spans="1:13" x14ac:dyDescent="0.25">
      <c r="A332" s="12"/>
      <c r="B332" s="14"/>
      <c r="C332" s="19"/>
      <c r="D332" s="13"/>
      <c r="E332" s="8" t="str">
        <f>IFERROR(IF(D332="No CAS","",INDEX('DEQ Pollutant List'!$B$7:$B$611,MATCH('5. Pollutant Emissions - MB'!D332,'DEQ Pollutant List'!$A$7:$A$611,0))),"")</f>
        <v/>
      </c>
      <c r="F332" s="20"/>
      <c r="G332" s="37"/>
      <c r="H332" s="47"/>
      <c r="I332" s="47"/>
      <c r="J332" s="38"/>
      <c r="K332" s="18"/>
      <c r="L332" s="12" cm="1">
        <f t="array" ref="L332">IFERROR(IF(ISBLANK($B332),_xlfn.XLOOKUP($A332&amp;$C332,'4. TEUs &amp; Activities- MB'!$A$9:$A$194&amp;'4. TEUs &amp; Activities- MB'!$E$9:$E$194,'4. TEUs &amp; Activities- MB'!$V$9:$V$194),_xlfn.XLOOKUP($B332&amp;$C332,'4. TEUs &amp; Activities- MB'!$B$9:$B$194&amp;'4. TEUs &amp; Activities- MB'!$E$9:$E$194,'4. TEUs &amp; Activities- MB'!$V$9:$V$194))*$F332*IF(ISBLANK($G332),1,$G332)*IF(ISBLANK($H332),1,(1-$H332))*IF(ISBLANK($I332),1,(1-$I332))*IF(ISBLANK($J332),1,(1-$J332)),"REVIEW")</f>
        <v>0</v>
      </c>
      <c r="M332" s="16" cm="1">
        <f t="array" ref="M332">IFERROR(IF(ISBLANK($B332),_xlfn.XLOOKUP($A332&amp;$C332,'4. TEUs &amp; Activities- MB'!$A$9:$A$194&amp;'4. TEUs &amp; Activities- MB'!$E$9:$E$194,'4. TEUs &amp; Activities- MB'!$W$9:$W$194),_xlfn.XLOOKUP($B332&amp;$C332,'4. TEUs &amp; Activities- MB'!$B$9:$B$194&amp;'4. TEUs &amp; Activities- MB'!$E$9:$E$194,'4. TEUs &amp; Activities- MB'!$W$9:$W$194))*$F332*IF(ISBLANK($G332),1,$G332)*IF(ISBLANK($H332),1,(1-$H332))*IF(ISBLANK($I332),1,(1-$I332))*IF(ISBLANK($J332),1,(1-$J332)),"REVIEW")</f>
        <v>0</v>
      </c>
    </row>
    <row r="333" spans="1:13" x14ac:dyDescent="0.25">
      <c r="A333" s="12"/>
      <c r="B333" s="14"/>
      <c r="C333" s="19"/>
      <c r="D333" s="13"/>
      <c r="E333" s="8" t="str">
        <f>IFERROR(IF(D333="No CAS","",INDEX('DEQ Pollutant List'!$B$7:$B$611,MATCH('5. Pollutant Emissions - MB'!D333,'DEQ Pollutant List'!$A$7:$A$611,0))),"")</f>
        <v/>
      </c>
      <c r="F333" s="20"/>
      <c r="G333" s="37"/>
      <c r="H333" s="47"/>
      <c r="I333" s="47"/>
      <c r="J333" s="38"/>
      <c r="K333" s="18"/>
      <c r="L333" s="12" cm="1">
        <f t="array" ref="L333">IFERROR(IF(ISBLANK($B333),_xlfn.XLOOKUP($A333&amp;$C333,'4. TEUs &amp; Activities- MB'!$A$9:$A$194&amp;'4. TEUs &amp; Activities- MB'!$E$9:$E$194,'4. TEUs &amp; Activities- MB'!$V$9:$V$194),_xlfn.XLOOKUP($B333&amp;$C333,'4. TEUs &amp; Activities- MB'!$B$9:$B$194&amp;'4. TEUs &amp; Activities- MB'!$E$9:$E$194,'4. TEUs &amp; Activities- MB'!$V$9:$V$194))*$F333*IF(ISBLANK($G333),1,$G333)*IF(ISBLANK($H333),1,(1-$H333))*IF(ISBLANK($I333),1,(1-$I333))*IF(ISBLANK($J333),1,(1-$J333)),"REVIEW")</f>
        <v>0</v>
      </c>
      <c r="M333" s="16" cm="1">
        <f t="array" ref="M333">IFERROR(IF(ISBLANK($B333),_xlfn.XLOOKUP($A333&amp;$C333,'4. TEUs &amp; Activities- MB'!$A$9:$A$194&amp;'4. TEUs &amp; Activities- MB'!$E$9:$E$194,'4. TEUs &amp; Activities- MB'!$W$9:$W$194),_xlfn.XLOOKUP($B333&amp;$C333,'4. TEUs &amp; Activities- MB'!$B$9:$B$194&amp;'4. TEUs &amp; Activities- MB'!$E$9:$E$194,'4. TEUs &amp; Activities- MB'!$W$9:$W$194))*$F333*IF(ISBLANK($G333),1,$G333)*IF(ISBLANK($H333),1,(1-$H333))*IF(ISBLANK($I333),1,(1-$I333))*IF(ISBLANK($J333),1,(1-$J333)),"REVIEW")</f>
        <v>0</v>
      </c>
    </row>
    <row r="334" spans="1:13" x14ac:dyDescent="0.25">
      <c r="A334" s="12"/>
      <c r="B334" s="14"/>
      <c r="C334" s="19"/>
      <c r="D334" s="13"/>
      <c r="E334" s="8" t="str">
        <f>IFERROR(IF(D334="No CAS","",INDEX('DEQ Pollutant List'!$B$7:$B$611,MATCH('5. Pollutant Emissions - MB'!D334,'DEQ Pollutant List'!$A$7:$A$611,0))),"")</f>
        <v/>
      </c>
      <c r="F334" s="20"/>
      <c r="G334" s="37"/>
      <c r="H334" s="47"/>
      <c r="I334" s="47"/>
      <c r="J334" s="38"/>
      <c r="K334" s="18"/>
      <c r="L334" s="12" cm="1">
        <f t="array" ref="L334">IFERROR(IF(ISBLANK($B334),_xlfn.XLOOKUP($A334&amp;$C334,'4. TEUs &amp; Activities- MB'!$A$9:$A$194&amp;'4. TEUs &amp; Activities- MB'!$E$9:$E$194,'4. TEUs &amp; Activities- MB'!$V$9:$V$194),_xlfn.XLOOKUP($B334&amp;$C334,'4. TEUs &amp; Activities- MB'!$B$9:$B$194&amp;'4. TEUs &amp; Activities- MB'!$E$9:$E$194,'4. TEUs &amp; Activities- MB'!$V$9:$V$194))*$F334*IF(ISBLANK($G334),1,$G334)*IF(ISBLANK($H334),1,(1-$H334))*IF(ISBLANK($I334),1,(1-$I334))*IF(ISBLANK($J334),1,(1-$J334)),"REVIEW")</f>
        <v>0</v>
      </c>
      <c r="M334" s="16" cm="1">
        <f t="array" ref="M334">IFERROR(IF(ISBLANK($B334),_xlfn.XLOOKUP($A334&amp;$C334,'4. TEUs &amp; Activities- MB'!$A$9:$A$194&amp;'4. TEUs &amp; Activities- MB'!$E$9:$E$194,'4. TEUs &amp; Activities- MB'!$W$9:$W$194),_xlfn.XLOOKUP($B334&amp;$C334,'4. TEUs &amp; Activities- MB'!$B$9:$B$194&amp;'4. TEUs &amp; Activities- MB'!$E$9:$E$194,'4. TEUs &amp; Activities- MB'!$W$9:$W$194))*$F334*IF(ISBLANK($G334),1,$G334)*IF(ISBLANK($H334),1,(1-$H334))*IF(ISBLANK($I334),1,(1-$I334))*IF(ISBLANK($J334),1,(1-$J334)),"REVIEW")</f>
        <v>0</v>
      </c>
    </row>
    <row r="335" spans="1:13" x14ac:dyDescent="0.25">
      <c r="A335" s="12"/>
      <c r="B335" s="14"/>
      <c r="C335" s="19"/>
      <c r="D335" s="13"/>
      <c r="E335" s="8" t="str">
        <f>IFERROR(IF(D335="No CAS","",INDEX('DEQ Pollutant List'!$B$7:$B$611,MATCH('5. Pollutant Emissions - MB'!D335,'DEQ Pollutant List'!$A$7:$A$611,0))),"")</f>
        <v/>
      </c>
      <c r="F335" s="20"/>
      <c r="G335" s="37"/>
      <c r="H335" s="47"/>
      <c r="I335" s="47"/>
      <c r="J335" s="38"/>
      <c r="K335" s="18"/>
      <c r="L335" s="12" cm="1">
        <f t="array" ref="L335">IFERROR(IF(ISBLANK($B335),_xlfn.XLOOKUP($A335&amp;$C335,'4. TEUs &amp; Activities- MB'!$A$9:$A$194&amp;'4. TEUs &amp; Activities- MB'!$E$9:$E$194,'4. TEUs &amp; Activities- MB'!$V$9:$V$194),_xlfn.XLOOKUP($B335&amp;$C335,'4. TEUs &amp; Activities- MB'!$B$9:$B$194&amp;'4. TEUs &amp; Activities- MB'!$E$9:$E$194,'4. TEUs &amp; Activities- MB'!$V$9:$V$194))*$F335*IF(ISBLANK($G335),1,$G335)*IF(ISBLANK($H335),1,(1-$H335))*IF(ISBLANK($I335),1,(1-$I335))*IF(ISBLANK($J335),1,(1-$J335)),"REVIEW")</f>
        <v>0</v>
      </c>
      <c r="M335" s="16" cm="1">
        <f t="array" ref="M335">IFERROR(IF(ISBLANK($B335),_xlfn.XLOOKUP($A335&amp;$C335,'4. TEUs &amp; Activities- MB'!$A$9:$A$194&amp;'4. TEUs &amp; Activities- MB'!$E$9:$E$194,'4. TEUs &amp; Activities- MB'!$W$9:$W$194),_xlfn.XLOOKUP($B335&amp;$C335,'4. TEUs &amp; Activities- MB'!$B$9:$B$194&amp;'4. TEUs &amp; Activities- MB'!$E$9:$E$194,'4. TEUs &amp; Activities- MB'!$W$9:$W$194))*$F335*IF(ISBLANK($G335),1,$G335)*IF(ISBLANK($H335),1,(1-$H335))*IF(ISBLANK($I335),1,(1-$I335))*IF(ISBLANK($J335),1,(1-$J335)),"REVIEW")</f>
        <v>0</v>
      </c>
    </row>
    <row r="336" spans="1:13" x14ac:dyDescent="0.25">
      <c r="A336" s="12"/>
      <c r="B336" s="14"/>
      <c r="C336" s="19"/>
      <c r="D336" s="13"/>
      <c r="E336" s="8" t="str">
        <f>IFERROR(IF(D336="No CAS","",INDEX('DEQ Pollutant List'!$B$7:$B$611,MATCH('5. Pollutant Emissions - MB'!D336,'DEQ Pollutant List'!$A$7:$A$611,0))),"")</f>
        <v/>
      </c>
      <c r="F336" s="20"/>
      <c r="G336" s="37"/>
      <c r="H336" s="47"/>
      <c r="I336" s="47"/>
      <c r="J336" s="38"/>
      <c r="K336" s="18"/>
      <c r="L336" s="12" cm="1">
        <f t="array" ref="L336">IFERROR(IF(ISBLANK($B336),_xlfn.XLOOKUP($A336&amp;$C336,'4. TEUs &amp; Activities- MB'!$A$9:$A$194&amp;'4. TEUs &amp; Activities- MB'!$E$9:$E$194,'4. TEUs &amp; Activities- MB'!$V$9:$V$194),_xlfn.XLOOKUP($B336&amp;$C336,'4. TEUs &amp; Activities- MB'!$B$9:$B$194&amp;'4. TEUs &amp; Activities- MB'!$E$9:$E$194,'4. TEUs &amp; Activities- MB'!$V$9:$V$194))*$F336*IF(ISBLANK($G336),1,$G336)*IF(ISBLANK($H336),1,(1-$H336))*IF(ISBLANK($I336),1,(1-$I336))*IF(ISBLANK($J336),1,(1-$J336)),"REVIEW")</f>
        <v>0</v>
      </c>
      <c r="M336" s="16" cm="1">
        <f t="array" ref="M336">IFERROR(IF(ISBLANK($B336),_xlfn.XLOOKUP($A336&amp;$C336,'4. TEUs &amp; Activities- MB'!$A$9:$A$194&amp;'4. TEUs &amp; Activities- MB'!$E$9:$E$194,'4. TEUs &amp; Activities- MB'!$W$9:$W$194),_xlfn.XLOOKUP($B336&amp;$C336,'4. TEUs &amp; Activities- MB'!$B$9:$B$194&amp;'4. TEUs &amp; Activities- MB'!$E$9:$E$194,'4. TEUs &amp; Activities- MB'!$W$9:$W$194))*$F336*IF(ISBLANK($G336),1,$G336)*IF(ISBLANK($H336),1,(1-$H336))*IF(ISBLANK($I336),1,(1-$I336))*IF(ISBLANK($J336),1,(1-$J336)),"REVIEW")</f>
        <v>0</v>
      </c>
    </row>
    <row r="337" spans="1:13" x14ac:dyDescent="0.25">
      <c r="A337" s="12"/>
      <c r="B337" s="14"/>
      <c r="C337" s="19"/>
      <c r="D337" s="13"/>
      <c r="E337" s="8" t="str">
        <f>IFERROR(IF(D337="No CAS","",INDEX('DEQ Pollutant List'!$B$7:$B$611,MATCH('5. Pollutant Emissions - MB'!D337,'DEQ Pollutant List'!$A$7:$A$611,0))),"")</f>
        <v/>
      </c>
      <c r="F337" s="20"/>
      <c r="G337" s="37"/>
      <c r="H337" s="47"/>
      <c r="I337" s="47"/>
      <c r="J337" s="38"/>
      <c r="K337" s="18"/>
      <c r="L337" s="12" cm="1">
        <f t="array" ref="L337">IFERROR(IF(ISBLANK($B337),_xlfn.XLOOKUP($A337&amp;$C337,'4. TEUs &amp; Activities- MB'!$A$9:$A$194&amp;'4. TEUs &amp; Activities- MB'!$E$9:$E$194,'4. TEUs &amp; Activities- MB'!$V$9:$V$194),_xlfn.XLOOKUP($B337&amp;$C337,'4. TEUs &amp; Activities- MB'!$B$9:$B$194&amp;'4. TEUs &amp; Activities- MB'!$E$9:$E$194,'4. TEUs &amp; Activities- MB'!$V$9:$V$194))*$F337*IF(ISBLANK($G337),1,$G337)*IF(ISBLANK($H337),1,(1-$H337))*IF(ISBLANK($I337),1,(1-$I337))*IF(ISBLANK($J337),1,(1-$J337)),"REVIEW")</f>
        <v>0</v>
      </c>
      <c r="M337" s="16" cm="1">
        <f t="array" ref="M337">IFERROR(IF(ISBLANK($B337),_xlfn.XLOOKUP($A337&amp;$C337,'4. TEUs &amp; Activities- MB'!$A$9:$A$194&amp;'4. TEUs &amp; Activities- MB'!$E$9:$E$194,'4. TEUs &amp; Activities- MB'!$W$9:$W$194),_xlfn.XLOOKUP($B337&amp;$C337,'4. TEUs &amp; Activities- MB'!$B$9:$B$194&amp;'4. TEUs &amp; Activities- MB'!$E$9:$E$194,'4. TEUs &amp; Activities- MB'!$W$9:$W$194))*$F337*IF(ISBLANK($G337),1,$G337)*IF(ISBLANK($H337),1,(1-$H337))*IF(ISBLANK($I337),1,(1-$I337))*IF(ISBLANK($J337),1,(1-$J337)),"REVIEW")</f>
        <v>0</v>
      </c>
    </row>
    <row r="338" spans="1:13" x14ac:dyDescent="0.25">
      <c r="A338" s="12"/>
      <c r="B338" s="14"/>
      <c r="C338" s="19"/>
      <c r="D338" s="13"/>
      <c r="E338" s="8" t="str">
        <f>IFERROR(IF(D338="No CAS","",INDEX('DEQ Pollutant List'!$B$7:$B$611,MATCH('5. Pollutant Emissions - MB'!D338,'DEQ Pollutant List'!$A$7:$A$611,0))),"")</f>
        <v/>
      </c>
      <c r="F338" s="20"/>
      <c r="G338" s="37"/>
      <c r="H338" s="47"/>
      <c r="I338" s="47"/>
      <c r="J338" s="38"/>
      <c r="K338" s="18"/>
      <c r="L338" s="12" cm="1">
        <f t="array" ref="L338">IFERROR(IF(ISBLANK($B338),_xlfn.XLOOKUP($A338&amp;$C338,'4. TEUs &amp; Activities- MB'!$A$9:$A$194&amp;'4. TEUs &amp; Activities- MB'!$E$9:$E$194,'4. TEUs &amp; Activities- MB'!$V$9:$V$194),_xlfn.XLOOKUP($B338&amp;$C338,'4. TEUs &amp; Activities- MB'!$B$9:$B$194&amp;'4. TEUs &amp; Activities- MB'!$E$9:$E$194,'4. TEUs &amp; Activities- MB'!$V$9:$V$194))*$F338*IF(ISBLANK($G338),1,$G338)*IF(ISBLANK($H338),1,(1-$H338))*IF(ISBLANK($I338),1,(1-$I338))*IF(ISBLANK($J338),1,(1-$J338)),"REVIEW")</f>
        <v>0</v>
      </c>
      <c r="M338" s="16" cm="1">
        <f t="array" ref="M338">IFERROR(IF(ISBLANK($B338),_xlfn.XLOOKUP($A338&amp;$C338,'4. TEUs &amp; Activities- MB'!$A$9:$A$194&amp;'4. TEUs &amp; Activities- MB'!$E$9:$E$194,'4. TEUs &amp; Activities- MB'!$W$9:$W$194),_xlfn.XLOOKUP($B338&amp;$C338,'4. TEUs &amp; Activities- MB'!$B$9:$B$194&amp;'4. TEUs &amp; Activities- MB'!$E$9:$E$194,'4. TEUs &amp; Activities- MB'!$W$9:$W$194))*$F338*IF(ISBLANK($G338),1,$G338)*IF(ISBLANK($H338),1,(1-$H338))*IF(ISBLANK($I338),1,(1-$I338))*IF(ISBLANK($J338),1,(1-$J338)),"REVIEW")</f>
        <v>0</v>
      </c>
    </row>
    <row r="339" spans="1:13" x14ac:dyDescent="0.25">
      <c r="A339" s="12"/>
      <c r="B339" s="14"/>
      <c r="C339" s="19"/>
      <c r="D339" s="13"/>
      <c r="E339" s="8" t="str">
        <f>IFERROR(IF(D339="No CAS","",INDEX('DEQ Pollutant List'!$B$7:$B$611,MATCH('5. Pollutant Emissions - MB'!D339,'DEQ Pollutant List'!$A$7:$A$611,0))),"")</f>
        <v/>
      </c>
      <c r="F339" s="20"/>
      <c r="G339" s="37"/>
      <c r="H339" s="47"/>
      <c r="I339" s="47"/>
      <c r="J339" s="38"/>
      <c r="K339" s="18"/>
      <c r="L339" s="12" cm="1">
        <f t="array" ref="L339">IFERROR(IF(ISBLANK($B339),_xlfn.XLOOKUP($A339&amp;$C339,'4. TEUs &amp; Activities- MB'!$A$9:$A$194&amp;'4. TEUs &amp; Activities- MB'!$E$9:$E$194,'4. TEUs &amp; Activities- MB'!$V$9:$V$194),_xlfn.XLOOKUP($B339&amp;$C339,'4. TEUs &amp; Activities- MB'!$B$9:$B$194&amp;'4. TEUs &amp; Activities- MB'!$E$9:$E$194,'4. TEUs &amp; Activities- MB'!$V$9:$V$194))*$F339*IF(ISBLANK($G339),1,$G339)*IF(ISBLANK($H339),1,(1-$H339))*IF(ISBLANK($I339),1,(1-$I339))*IF(ISBLANK($J339),1,(1-$J339)),"REVIEW")</f>
        <v>0</v>
      </c>
      <c r="M339" s="16" cm="1">
        <f t="array" ref="M339">IFERROR(IF(ISBLANK($B339),_xlfn.XLOOKUP($A339&amp;$C339,'4. TEUs &amp; Activities- MB'!$A$9:$A$194&amp;'4. TEUs &amp; Activities- MB'!$E$9:$E$194,'4. TEUs &amp; Activities- MB'!$W$9:$W$194),_xlfn.XLOOKUP($B339&amp;$C339,'4. TEUs &amp; Activities- MB'!$B$9:$B$194&amp;'4. TEUs &amp; Activities- MB'!$E$9:$E$194,'4. TEUs &amp; Activities- MB'!$W$9:$W$194))*$F339*IF(ISBLANK($G339),1,$G339)*IF(ISBLANK($H339),1,(1-$H339))*IF(ISBLANK($I339),1,(1-$I339))*IF(ISBLANK($J339),1,(1-$J339)),"REVIEW")</f>
        <v>0</v>
      </c>
    </row>
    <row r="340" spans="1:13" x14ac:dyDescent="0.25">
      <c r="A340" s="12"/>
      <c r="B340" s="14"/>
      <c r="C340" s="19"/>
      <c r="D340" s="13"/>
      <c r="E340" s="8" t="str">
        <f>IFERROR(IF(D340="No CAS","",INDEX('DEQ Pollutant List'!$B$7:$B$611,MATCH('5. Pollutant Emissions - MB'!D340,'DEQ Pollutant List'!$A$7:$A$611,0))),"")</f>
        <v/>
      </c>
      <c r="F340" s="20"/>
      <c r="G340" s="37"/>
      <c r="H340" s="47"/>
      <c r="I340" s="47"/>
      <c r="J340" s="38"/>
      <c r="K340" s="18"/>
      <c r="L340" s="12" cm="1">
        <f t="array" ref="L340">IFERROR(IF(ISBLANK($B340),_xlfn.XLOOKUP($A340&amp;$C340,'4. TEUs &amp; Activities- MB'!$A$9:$A$194&amp;'4. TEUs &amp; Activities- MB'!$E$9:$E$194,'4. TEUs &amp; Activities- MB'!$V$9:$V$194),_xlfn.XLOOKUP($B340&amp;$C340,'4. TEUs &amp; Activities- MB'!$B$9:$B$194&amp;'4. TEUs &amp; Activities- MB'!$E$9:$E$194,'4. TEUs &amp; Activities- MB'!$V$9:$V$194))*$F340*IF(ISBLANK($G340),1,$G340)*IF(ISBLANK($H340),1,(1-$H340))*IF(ISBLANK($I340),1,(1-$I340))*IF(ISBLANK($J340),1,(1-$J340)),"REVIEW")</f>
        <v>0</v>
      </c>
      <c r="M340" s="16" cm="1">
        <f t="array" ref="M340">IFERROR(IF(ISBLANK($B340),_xlfn.XLOOKUP($A340&amp;$C340,'4. TEUs &amp; Activities- MB'!$A$9:$A$194&amp;'4. TEUs &amp; Activities- MB'!$E$9:$E$194,'4. TEUs &amp; Activities- MB'!$W$9:$W$194),_xlfn.XLOOKUP($B340&amp;$C340,'4. TEUs &amp; Activities- MB'!$B$9:$B$194&amp;'4. TEUs &amp; Activities- MB'!$E$9:$E$194,'4. TEUs &amp; Activities- MB'!$W$9:$W$194))*$F340*IF(ISBLANK($G340),1,$G340)*IF(ISBLANK($H340),1,(1-$H340))*IF(ISBLANK($I340),1,(1-$I340))*IF(ISBLANK($J340),1,(1-$J340)),"REVIEW")</f>
        <v>0</v>
      </c>
    </row>
    <row r="341" spans="1:13" x14ac:dyDescent="0.25">
      <c r="A341" s="12"/>
      <c r="B341" s="14"/>
      <c r="C341" s="19"/>
      <c r="D341" s="13"/>
      <c r="E341" s="8" t="str">
        <f>IFERROR(IF(D341="No CAS","",INDEX('DEQ Pollutant List'!$B$7:$B$611,MATCH('5. Pollutant Emissions - MB'!D341,'DEQ Pollutant List'!$A$7:$A$611,0))),"")</f>
        <v/>
      </c>
      <c r="F341" s="20"/>
      <c r="G341" s="37"/>
      <c r="H341" s="47"/>
      <c r="I341" s="47"/>
      <c r="J341" s="38"/>
      <c r="K341" s="18"/>
      <c r="L341" s="12" cm="1">
        <f t="array" ref="L341">IFERROR(IF(ISBLANK($B341),_xlfn.XLOOKUP($A341&amp;$C341,'4. TEUs &amp; Activities- MB'!$A$9:$A$194&amp;'4. TEUs &amp; Activities- MB'!$E$9:$E$194,'4. TEUs &amp; Activities- MB'!$V$9:$V$194),_xlfn.XLOOKUP($B341&amp;$C341,'4. TEUs &amp; Activities- MB'!$B$9:$B$194&amp;'4. TEUs &amp; Activities- MB'!$E$9:$E$194,'4. TEUs &amp; Activities- MB'!$V$9:$V$194))*$F341*IF(ISBLANK($G341),1,$G341)*IF(ISBLANK($H341),1,(1-$H341))*IF(ISBLANK($I341),1,(1-$I341))*IF(ISBLANK($J341),1,(1-$J341)),"REVIEW")</f>
        <v>0</v>
      </c>
      <c r="M341" s="16" cm="1">
        <f t="array" ref="M341">IFERROR(IF(ISBLANK($B341),_xlfn.XLOOKUP($A341&amp;$C341,'4. TEUs &amp; Activities- MB'!$A$9:$A$194&amp;'4. TEUs &amp; Activities- MB'!$E$9:$E$194,'4. TEUs &amp; Activities- MB'!$W$9:$W$194),_xlfn.XLOOKUP($B341&amp;$C341,'4. TEUs &amp; Activities- MB'!$B$9:$B$194&amp;'4. TEUs &amp; Activities- MB'!$E$9:$E$194,'4. TEUs &amp; Activities- MB'!$W$9:$W$194))*$F341*IF(ISBLANK($G341),1,$G341)*IF(ISBLANK($H341),1,(1-$H341))*IF(ISBLANK($I341),1,(1-$I341))*IF(ISBLANK($J341),1,(1-$J341)),"REVIEW")</f>
        <v>0</v>
      </c>
    </row>
    <row r="342" spans="1:13" x14ac:dyDescent="0.25">
      <c r="A342" s="12"/>
      <c r="B342" s="14"/>
      <c r="C342" s="19"/>
      <c r="D342" s="13"/>
      <c r="E342" s="8" t="str">
        <f>IFERROR(IF(D342="No CAS","",INDEX('DEQ Pollutant List'!$B$7:$B$611,MATCH('5. Pollutant Emissions - MB'!D342,'DEQ Pollutant List'!$A$7:$A$611,0))),"")</f>
        <v/>
      </c>
      <c r="F342" s="20"/>
      <c r="G342" s="37"/>
      <c r="H342" s="47"/>
      <c r="I342" s="47"/>
      <c r="J342" s="38"/>
      <c r="K342" s="18"/>
      <c r="L342" s="12" cm="1">
        <f t="array" ref="L342">IFERROR(IF(ISBLANK($B342),_xlfn.XLOOKUP($A342&amp;$C342,'4. TEUs &amp; Activities- MB'!$A$9:$A$194&amp;'4. TEUs &amp; Activities- MB'!$E$9:$E$194,'4. TEUs &amp; Activities- MB'!$V$9:$V$194),_xlfn.XLOOKUP($B342&amp;$C342,'4. TEUs &amp; Activities- MB'!$B$9:$B$194&amp;'4. TEUs &amp; Activities- MB'!$E$9:$E$194,'4. TEUs &amp; Activities- MB'!$V$9:$V$194))*$F342*IF(ISBLANK($G342),1,$G342)*IF(ISBLANK($H342),1,(1-$H342))*IF(ISBLANK($I342),1,(1-$I342))*IF(ISBLANK($J342),1,(1-$J342)),"REVIEW")</f>
        <v>0</v>
      </c>
      <c r="M342" s="16" cm="1">
        <f t="array" ref="M342">IFERROR(IF(ISBLANK($B342),_xlfn.XLOOKUP($A342&amp;$C342,'4. TEUs &amp; Activities- MB'!$A$9:$A$194&amp;'4. TEUs &amp; Activities- MB'!$E$9:$E$194,'4. TEUs &amp; Activities- MB'!$W$9:$W$194),_xlfn.XLOOKUP($B342&amp;$C342,'4. TEUs &amp; Activities- MB'!$B$9:$B$194&amp;'4. TEUs &amp; Activities- MB'!$E$9:$E$194,'4. TEUs &amp; Activities- MB'!$W$9:$W$194))*$F342*IF(ISBLANK($G342),1,$G342)*IF(ISBLANK($H342),1,(1-$H342))*IF(ISBLANK($I342),1,(1-$I342))*IF(ISBLANK($J342),1,(1-$J342)),"REVIEW")</f>
        <v>0</v>
      </c>
    </row>
    <row r="343" spans="1:13" x14ac:dyDescent="0.25">
      <c r="A343" s="12"/>
      <c r="B343" s="14"/>
      <c r="C343" s="19"/>
      <c r="D343" s="13"/>
      <c r="E343" s="8" t="str">
        <f>IFERROR(IF(D343="No CAS","",INDEX('DEQ Pollutant List'!$B$7:$B$611,MATCH('5. Pollutant Emissions - MB'!D343,'DEQ Pollutant List'!$A$7:$A$611,0))),"")</f>
        <v/>
      </c>
      <c r="F343" s="20"/>
      <c r="G343" s="37"/>
      <c r="H343" s="47"/>
      <c r="I343" s="47"/>
      <c r="J343" s="38"/>
      <c r="K343" s="18"/>
      <c r="L343" s="12" cm="1">
        <f t="array" ref="L343">IFERROR(IF(ISBLANK($B343),_xlfn.XLOOKUP($A343&amp;$C343,'4. TEUs &amp; Activities- MB'!$A$9:$A$194&amp;'4. TEUs &amp; Activities- MB'!$E$9:$E$194,'4. TEUs &amp; Activities- MB'!$V$9:$V$194),_xlfn.XLOOKUP($B343&amp;$C343,'4. TEUs &amp; Activities- MB'!$B$9:$B$194&amp;'4. TEUs &amp; Activities- MB'!$E$9:$E$194,'4. TEUs &amp; Activities- MB'!$V$9:$V$194))*$F343*IF(ISBLANK($G343),1,$G343)*IF(ISBLANK($H343),1,(1-$H343))*IF(ISBLANK($I343),1,(1-$I343))*IF(ISBLANK($J343),1,(1-$J343)),"REVIEW")</f>
        <v>0</v>
      </c>
      <c r="M343" s="16" cm="1">
        <f t="array" ref="M343">IFERROR(IF(ISBLANK($B343),_xlfn.XLOOKUP($A343&amp;$C343,'4. TEUs &amp; Activities- MB'!$A$9:$A$194&amp;'4. TEUs &amp; Activities- MB'!$E$9:$E$194,'4. TEUs &amp; Activities- MB'!$W$9:$W$194),_xlfn.XLOOKUP($B343&amp;$C343,'4. TEUs &amp; Activities- MB'!$B$9:$B$194&amp;'4. TEUs &amp; Activities- MB'!$E$9:$E$194,'4. TEUs &amp; Activities- MB'!$W$9:$W$194))*$F343*IF(ISBLANK($G343),1,$G343)*IF(ISBLANK($H343),1,(1-$H343))*IF(ISBLANK($I343),1,(1-$I343))*IF(ISBLANK($J343),1,(1-$J343)),"REVIEW")</f>
        <v>0</v>
      </c>
    </row>
    <row r="344" spans="1:13" x14ac:dyDescent="0.25">
      <c r="A344" s="12"/>
      <c r="B344" s="14"/>
      <c r="C344" s="19"/>
      <c r="D344" s="13"/>
      <c r="E344" s="8" t="str">
        <f>IFERROR(IF(D344="No CAS","",INDEX('DEQ Pollutant List'!$B$7:$B$611,MATCH('5. Pollutant Emissions - MB'!D344,'DEQ Pollutant List'!$A$7:$A$611,0))),"")</f>
        <v/>
      </c>
      <c r="F344" s="20"/>
      <c r="G344" s="37"/>
      <c r="H344" s="47"/>
      <c r="I344" s="47"/>
      <c r="J344" s="38"/>
      <c r="K344" s="18"/>
      <c r="L344" s="12" cm="1">
        <f t="array" ref="L344">IFERROR(IF(ISBLANK($B344),_xlfn.XLOOKUP($A344&amp;$C344,'4. TEUs &amp; Activities- MB'!$A$9:$A$194&amp;'4. TEUs &amp; Activities- MB'!$E$9:$E$194,'4. TEUs &amp; Activities- MB'!$V$9:$V$194),_xlfn.XLOOKUP($B344&amp;$C344,'4. TEUs &amp; Activities- MB'!$B$9:$B$194&amp;'4. TEUs &amp; Activities- MB'!$E$9:$E$194,'4. TEUs &amp; Activities- MB'!$V$9:$V$194))*$F344*IF(ISBLANK($G344),1,$G344)*IF(ISBLANK($H344),1,(1-$H344))*IF(ISBLANK($I344),1,(1-$I344))*IF(ISBLANK($J344),1,(1-$J344)),"REVIEW")</f>
        <v>0</v>
      </c>
      <c r="M344" s="16" cm="1">
        <f t="array" ref="M344">IFERROR(IF(ISBLANK($B344),_xlfn.XLOOKUP($A344&amp;$C344,'4. TEUs &amp; Activities- MB'!$A$9:$A$194&amp;'4. TEUs &amp; Activities- MB'!$E$9:$E$194,'4. TEUs &amp; Activities- MB'!$W$9:$W$194),_xlfn.XLOOKUP($B344&amp;$C344,'4. TEUs &amp; Activities- MB'!$B$9:$B$194&amp;'4. TEUs &amp; Activities- MB'!$E$9:$E$194,'4. TEUs &amp; Activities- MB'!$W$9:$W$194))*$F344*IF(ISBLANK($G344),1,$G344)*IF(ISBLANK($H344),1,(1-$H344))*IF(ISBLANK($I344),1,(1-$I344))*IF(ISBLANK($J344),1,(1-$J344)),"REVIEW")</f>
        <v>0</v>
      </c>
    </row>
    <row r="345" spans="1:13" x14ac:dyDescent="0.25">
      <c r="A345" s="12"/>
      <c r="B345" s="14"/>
      <c r="C345" s="19"/>
      <c r="D345" s="13"/>
      <c r="E345" s="8" t="str">
        <f>IFERROR(IF(D345="No CAS","",INDEX('DEQ Pollutant List'!$B$7:$B$611,MATCH('5. Pollutant Emissions - MB'!D345,'DEQ Pollutant List'!$A$7:$A$611,0))),"")</f>
        <v/>
      </c>
      <c r="F345" s="20"/>
      <c r="G345" s="37"/>
      <c r="H345" s="47"/>
      <c r="I345" s="47"/>
      <c r="J345" s="38"/>
      <c r="K345" s="18"/>
      <c r="L345" s="12" cm="1">
        <f t="array" ref="L345">IFERROR(IF(ISBLANK($B345),_xlfn.XLOOKUP($A345&amp;$C345,'4. TEUs &amp; Activities- MB'!$A$9:$A$194&amp;'4. TEUs &amp; Activities- MB'!$E$9:$E$194,'4. TEUs &amp; Activities- MB'!$V$9:$V$194),_xlfn.XLOOKUP($B345&amp;$C345,'4. TEUs &amp; Activities- MB'!$B$9:$B$194&amp;'4. TEUs &amp; Activities- MB'!$E$9:$E$194,'4. TEUs &amp; Activities- MB'!$V$9:$V$194))*$F345*IF(ISBLANK($G345),1,$G345)*IF(ISBLANK($H345),1,(1-$H345))*IF(ISBLANK($I345),1,(1-$I345))*IF(ISBLANK($J345),1,(1-$J345)),"REVIEW")</f>
        <v>0</v>
      </c>
      <c r="M345" s="16" cm="1">
        <f t="array" ref="M345">IFERROR(IF(ISBLANK($B345),_xlfn.XLOOKUP($A345&amp;$C345,'4. TEUs &amp; Activities- MB'!$A$9:$A$194&amp;'4. TEUs &amp; Activities- MB'!$E$9:$E$194,'4. TEUs &amp; Activities- MB'!$W$9:$W$194),_xlfn.XLOOKUP($B345&amp;$C345,'4. TEUs &amp; Activities- MB'!$B$9:$B$194&amp;'4. TEUs &amp; Activities- MB'!$E$9:$E$194,'4. TEUs &amp; Activities- MB'!$W$9:$W$194))*$F345*IF(ISBLANK($G345),1,$G345)*IF(ISBLANK($H345),1,(1-$H345))*IF(ISBLANK($I345),1,(1-$I345))*IF(ISBLANK($J345),1,(1-$J345)),"REVIEW")</f>
        <v>0</v>
      </c>
    </row>
    <row r="346" spans="1:13" x14ac:dyDescent="0.25">
      <c r="A346" s="12"/>
      <c r="B346" s="14"/>
      <c r="C346" s="19"/>
      <c r="D346" s="13"/>
      <c r="E346" s="8" t="str">
        <f>IFERROR(IF(D346="No CAS","",INDEX('DEQ Pollutant List'!$B$7:$B$611,MATCH('5. Pollutant Emissions - MB'!D346,'DEQ Pollutant List'!$A$7:$A$611,0))),"")</f>
        <v/>
      </c>
      <c r="F346" s="20"/>
      <c r="G346" s="37"/>
      <c r="H346" s="47"/>
      <c r="I346" s="47"/>
      <c r="J346" s="38"/>
      <c r="K346" s="18"/>
      <c r="L346" s="12" cm="1">
        <f t="array" ref="L346">IFERROR(IF(ISBLANK($B346),_xlfn.XLOOKUP($A346&amp;$C346,'4. TEUs &amp; Activities- MB'!$A$9:$A$194&amp;'4. TEUs &amp; Activities- MB'!$E$9:$E$194,'4. TEUs &amp; Activities- MB'!$V$9:$V$194),_xlfn.XLOOKUP($B346&amp;$C346,'4. TEUs &amp; Activities- MB'!$B$9:$B$194&amp;'4. TEUs &amp; Activities- MB'!$E$9:$E$194,'4. TEUs &amp; Activities- MB'!$V$9:$V$194))*$F346*IF(ISBLANK($G346),1,$G346)*IF(ISBLANK($H346),1,(1-$H346))*IF(ISBLANK($I346),1,(1-$I346))*IF(ISBLANK($J346),1,(1-$J346)),"REVIEW")</f>
        <v>0</v>
      </c>
      <c r="M346" s="16" cm="1">
        <f t="array" ref="M346">IFERROR(IF(ISBLANK($B346),_xlfn.XLOOKUP($A346&amp;$C346,'4. TEUs &amp; Activities- MB'!$A$9:$A$194&amp;'4. TEUs &amp; Activities- MB'!$E$9:$E$194,'4. TEUs &amp; Activities- MB'!$W$9:$W$194),_xlfn.XLOOKUP($B346&amp;$C346,'4. TEUs &amp; Activities- MB'!$B$9:$B$194&amp;'4. TEUs &amp; Activities- MB'!$E$9:$E$194,'4. TEUs &amp; Activities- MB'!$W$9:$W$194))*$F346*IF(ISBLANK($G346),1,$G346)*IF(ISBLANK($H346),1,(1-$H346))*IF(ISBLANK($I346),1,(1-$I346))*IF(ISBLANK($J346),1,(1-$J346)),"REVIEW")</f>
        <v>0</v>
      </c>
    </row>
    <row r="347" spans="1:13" x14ac:dyDescent="0.25">
      <c r="A347" s="12"/>
      <c r="B347" s="14"/>
      <c r="C347" s="19"/>
      <c r="D347" s="13"/>
      <c r="E347" s="8" t="str">
        <f>IFERROR(IF(D347="No CAS","",INDEX('DEQ Pollutant List'!$B$7:$B$611,MATCH('5. Pollutant Emissions - MB'!D347,'DEQ Pollutant List'!$A$7:$A$611,0))),"")</f>
        <v/>
      </c>
      <c r="F347" s="20"/>
      <c r="G347" s="37"/>
      <c r="H347" s="47"/>
      <c r="I347" s="47"/>
      <c r="J347" s="38"/>
      <c r="K347" s="18"/>
      <c r="L347" s="12" cm="1">
        <f t="array" ref="L347">IFERROR(IF(ISBLANK($B347),_xlfn.XLOOKUP($A347&amp;$C347,'4. TEUs &amp; Activities- MB'!$A$9:$A$194&amp;'4. TEUs &amp; Activities- MB'!$E$9:$E$194,'4. TEUs &amp; Activities- MB'!$V$9:$V$194),_xlfn.XLOOKUP($B347&amp;$C347,'4. TEUs &amp; Activities- MB'!$B$9:$B$194&amp;'4. TEUs &amp; Activities- MB'!$E$9:$E$194,'4. TEUs &amp; Activities- MB'!$V$9:$V$194))*$F347*IF(ISBLANK($G347),1,$G347)*IF(ISBLANK($H347),1,(1-$H347))*IF(ISBLANK($I347),1,(1-$I347))*IF(ISBLANK($J347),1,(1-$J347)),"REVIEW")</f>
        <v>0</v>
      </c>
      <c r="M347" s="16" cm="1">
        <f t="array" ref="M347">IFERROR(IF(ISBLANK($B347),_xlfn.XLOOKUP($A347&amp;$C347,'4. TEUs &amp; Activities- MB'!$A$9:$A$194&amp;'4. TEUs &amp; Activities- MB'!$E$9:$E$194,'4. TEUs &amp; Activities- MB'!$W$9:$W$194),_xlfn.XLOOKUP($B347&amp;$C347,'4. TEUs &amp; Activities- MB'!$B$9:$B$194&amp;'4. TEUs &amp; Activities- MB'!$E$9:$E$194,'4. TEUs &amp; Activities- MB'!$W$9:$W$194))*$F347*IF(ISBLANK($G347),1,$G347)*IF(ISBLANK($H347),1,(1-$H347))*IF(ISBLANK($I347),1,(1-$I347))*IF(ISBLANK($J347),1,(1-$J347)),"REVIEW")</f>
        <v>0</v>
      </c>
    </row>
    <row r="348" spans="1:13" x14ac:dyDescent="0.25">
      <c r="A348" s="12"/>
      <c r="B348" s="14"/>
      <c r="C348" s="19"/>
      <c r="D348" s="13"/>
      <c r="E348" s="8" t="str">
        <f>IFERROR(IF(D348="No CAS","",INDEX('DEQ Pollutant List'!$B$7:$B$611,MATCH('5. Pollutant Emissions - MB'!D348,'DEQ Pollutant List'!$A$7:$A$611,0))),"")</f>
        <v/>
      </c>
      <c r="F348" s="20"/>
      <c r="G348" s="37"/>
      <c r="H348" s="47"/>
      <c r="I348" s="47"/>
      <c r="J348" s="38"/>
      <c r="K348" s="18"/>
      <c r="L348" s="12" cm="1">
        <f t="array" ref="L348">IFERROR(IF(ISBLANK($B348),_xlfn.XLOOKUP($A348&amp;$C348,'4. TEUs &amp; Activities- MB'!$A$9:$A$194&amp;'4. TEUs &amp; Activities- MB'!$E$9:$E$194,'4. TEUs &amp; Activities- MB'!$V$9:$V$194),_xlfn.XLOOKUP($B348&amp;$C348,'4. TEUs &amp; Activities- MB'!$B$9:$B$194&amp;'4. TEUs &amp; Activities- MB'!$E$9:$E$194,'4. TEUs &amp; Activities- MB'!$V$9:$V$194))*$F348*IF(ISBLANK($G348),1,$G348)*IF(ISBLANK($H348),1,(1-$H348))*IF(ISBLANK($I348),1,(1-$I348))*IF(ISBLANK($J348),1,(1-$J348)),"REVIEW")</f>
        <v>0</v>
      </c>
      <c r="M348" s="16" cm="1">
        <f t="array" ref="M348">IFERROR(IF(ISBLANK($B348),_xlfn.XLOOKUP($A348&amp;$C348,'4. TEUs &amp; Activities- MB'!$A$9:$A$194&amp;'4. TEUs &amp; Activities- MB'!$E$9:$E$194,'4. TEUs &amp; Activities- MB'!$W$9:$W$194),_xlfn.XLOOKUP($B348&amp;$C348,'4. TEUs &amp; Activities- MB'!$B$9:$B$194&amp;'4. TEUs &amp; Activities- MB'!$E$9:$E$194,'4. TEUs &amp; Activities- MB'!$W$9:$W$194))*$F348*IF(ISBLANK($G348),1,$G348)*IF(ISBLANK($H348),1,(1-$H348))*IF(ISBLANK($I348),1,(1-$I348))*IF(ISBLANK($J348),1,(1-$J348)),"REVIEW")</f>
        <v>0</v>
      </c>
    </row>
    <row r="349" spans="1:13" x14ac:dyDescent="0.25">
      <c r="A349" s="12"/>
      <c r="B349" s="14"/>
      <c r="C349" s="19"/>
      <c r="D349" s="13"/>
      <c r="E349" s="8" t="str">
        <f>IFERROR(IF(D349="No CAS","",INDEX('DEQ Pollutant List'!$B$7:$B$611,MATCH('5. Pollutant Emissions - MB'!D349,'DEQ Pollutant List'!$A$7:$A$611,0))),"")</f>
        <v/>
      </c>
      <c r="F349" s="20"/>
      <c r="G349" s="37"/>
      <c r="H349" s="47"/>
      <c r="I349" s="47"/>
      <c r="J349" s="38"/>
      <c r="K349" s="18"/>
      <c r="L349" s="12" cm="1">
        <f t="array" ref="L349">IFERROR(IF(ISBLANK($B349),_xlfn.XLOOKUP($A349&amp;$C349,'4. TEUs &amp; Activities- MB'!$A$9:$A$194&amp;'4. TEUs &amp; Activities- MB'!$E$9:$E$194,'4. TEUs &amp; Activities- MB'!$V$9:$V$194),_xlfn.XLOOKUP($B349&amp;$C349,'4. TEUs &amp; Activities- MB'!$B$9:$B$194&amp;'4. TEUs &amp; Activities- MB'!$E$9:$E$194,'4. TEUs &amp; Activities- MB'!$V$9:$V$194))*$F349*IF(ISBLANK($G349),1,$G349)*IF(ISBLANK($H349),1,(1-$H349))*IF(ISBLANK($I349),1,(1-$I349))*IF(ISBLANK($J349),1,(1-$J349)),"REVIEW")</f>
        <v>0</v>
      </c>
      <c r="M349" s="16" cm="1">
        <f t="array" ref="M349">IFERROR(IF(ISBLANK($B349),_xlfn.XLOOKUP($A349&amp;$C349,'4. TEUs &amp; Activities- MB'!$A$9:$A$194&amp;'4. TEUs &amp; Activities- MB'!$E$9:$E$194,'4. TEUs &amp; Activities- MB'!$W$9:$W$194),_xlfn.XLOOKUP($B349&amp;$C349,'4. TEUs &amp; Activities- MB'!$B$9:$B$194&amp;'4. TEUs &amp; Activities- MB'!$E$9:$E$194,'4. TEUs &amp; Activities- MB'!$W$9:$W$194))*$F349*IF(ISBLANK($G349),1,$G349)*IF(ISBLANK($H349),1,(1-$H349))*IF(ISBLANK($I349),1,(1-$I349))*IF(ISBLANK($J349),1,(1-$J349)),"REVIEW")</f>
        <v>0</v>
      </c>
    </row>
    <row r="350" spans="1:13" x14ac:dyDescent="0.25">
      <c r="A350" s="12"/>
      <c r="B350" s="14"/>
      <c r="C350" s="19"/>
      <c r="D350" s="13"/>
      <c r="E350" s="8" t="str">
        <f>IFERROR(IF(D350="No CAS","",INDEX('DEQ Pollutant List'!$B$7:$B$611,MATCH('5. Pollutant Emissions - MB'!D350,'DEQ Pollutant List'!$A$7:$A$611,0))),"")</f>
        <v/>
      </c>
      <c r="F350" s="20"/>
      <c r="G350" s="37"/>
      <c r="H350" s="47"/>
      <c r="I350" s="47"/>
      <c r="J350" s="38"/>
      <c r="K350" s="18"/>
      <c r="L350" s="12" cm="1">
        <f t="array" ref="L350">IFERROR(IF(ISBLANK($B350),_xlfn.XLOOKUP($A350&amp;$C350,'4. TEUs &amp; Activities- MB'!$A$9:$A$194&amp;'4. TEUs &amp; Activities- MB'!$E$9:$E$194,'4. TEUs &amp; Activities- MB'!$V$9:$V$194),_xlfn.XLOOKUP($B350&amp;$C350,'4. TEUs &amp; Activities- MB'!$B$9:$B$194&amp;'4. TEUs &amp; Activities- MB'!$E$9:$E$194,'4. TEUs &amp; Activities- MB'!$V$9:$V$194))*$F350*IF(ISBLANK($G350),1,$G350)*IF(ISBLANK($H350),1,(1-$H350))*IF(ISBLANK($I350),1,(1-$I350))*IF(ISBLANK($J350),1,(1-$J350)),"REVIEW")</f>
        <v>0</v>
      </c>
      <c r="M350" s="16" cm="1">
        <f t="array" ref="M350">IFERROR(IF(ISBLANK($B350),_xlfn.XLOOKUP($A350&amp;$C350,'4. TEUs &amp; Activities- MB'!$A$9:$A$194&amp;'4. TEUs &amp; Activities- MB'!$E$9:$E$194,'4. TEUs &amp; Activities- MB'!$W$9:$W$194),_xlfn.XLOOKUP($B350&amp;$C350,'4. TEUs &amp; Activities- MB'!$B$9:$B$194&amp;'4. TEUs &amp; Activities- MB'!$E$9:$E$194,'4. TEUs &amp; Activities- MB'!$W$9:$W$194))*$F350*IF(ISBLANK($G350),1,$G350)*IF(ISBLANK($H350),1,(1-$H350))*IF(ISBLANK($I350),1,(1-$I350))*IF(ISBLANK($J350),1,(1-$J350)),"REVIEW")</f>
        <v>0</v>
      </c>
    </row>
    <row r="351" spans="1:13" x14ac:dyDescent="0.25">
      <c r="A351" s="12"/>
      <c r="B351" s="14"/>
      <c r="C351" s="19"/>
      <c r="D351" s="13"/>
      <c r="E351" s="8" t="str">
        <f>IFERROR(IF(D351="No CAS","",INDEX('DEQ Pollutant List'!$B$7:$B$611,MATCH('5. Pollutant Emissions - MB'!D351,'DEQ Pollutant List'!$A$7:$A$611,0))),"")</f>
        <v/>
      </c>
      <c r="F351" s="20"/>
      <c r="G351" s="37"/>
      <c r="H351" s="47"/>
      <c r="I351" s="47"/>
      <c r="J351" s="38"/>
      <c r="K351" s="18"/>
      <c r="L351" s="12" cm="1">
        <f t="array" ref="L351">IFERROR(IF(ISBLANK($B351),_xlfn.XLOOKUP($A351&amp;$C351,'4. TEUs &amp; Activities- MB'!$A$9:$A$194&amp;'4. TEUs &amp; Activities- MB'!$E$9:$E$194,'4. TEUs &amp; Activities- MB'!$V$9:$V$194),_xlfn.XLOOKUP($B351&amp;$C351,'4. TEUs &amp; Activities- MB'!$B$9:$B$194&amp;'4. TEUs &amp; Activities- MB'!$E$9:$E$194,'4. TEUs &amp; Activities- MB'!$V$9:$V$194))*$F351*IF(ISBLANK($G351),1,$G351)*IF(ISBLANK($H351),1,(1-$H351))*IF(ISBLANK($I351),1,(1-$I351))*IF(ISBLANK($J351),1,(1-$J351)),"REVIEW")</f>
        <v>0</v>
      </c>
      <c r="M351" s="16" cm="1">
        <f t="array" ref="M351">IFERROR(IF(ISBLANK($B351),_xlfn.XLOOKUP($A351&amp;$C351,'4. TEUs &amp; Activities- MB'!$A$9:$A$194&amp;'4. TEUs &amp; Activities- MB'!$E$9:$E$194,'4. TEUs &amp; Activities- MB'!$W$9:$W$194),_xlfn.XLOOKUP($B351&amp;$C351,'4. TEUs &amp; Activities- MB'!$B$9:$B$194&amp;'4. TEUs &amp; Activities- MB'!$E$9:$E$194,'4. TEUs &amp; Activities- MB'!$W$9:$W$194))*$F351*IF(ISBLANK($G351),1,$G351)*IF(ISBLANK($H351),1,(1-$H351))*IF(ISBLANK($I351),1,(1-$I351))*IF(ISBLANK($J351),1,(1-$J351)),"REVIEW")</f>
        <v>0</v>
      </c>
    </row>
    <row r="352" spans="1:13" x14ac:dyDescent="0.25">
      <c r="A352" s="12"/>
      <c r="B352" s="14"/>
      <c r="C352" s="19"/>
      <c r="D352" s="13"/>
      <c r="E352" s="8" t="str">
        <f>IFERROR(IF(D352="No CAS","",INDEX('DEQ Pollutant List'!$B$7:$B$611,MATCH('5. Pollutant Emissions - MB'!D352,'DEQ Pollutant List'!$A$7:$A$611,0))),"")</f>
        <v/>
      </c>
      <c r="F352" s="20"/>
      <c r="G352" s="37"/>
      <c r="H352" s="47"/>
      <c r="I352" s="47"/>
      <c r="J352" s="38"/>
      <c r="K352" s="18"/>
      <c r="L352" s="12" cm="1">
        <f t="array" ref="L352">IFERROR(IF(ISBLANK($B352),_xlfn.XLOOKUP($A352&amp;$C352,'4. TEUs &amp; Activities- MB'!$A$9:$A$194&amp;'4. TEUs &amp; Activities- MB'!$E$9:$E$194,'4. TEUs &amp; Activities- MB'!$V$9:$V$194),_xlfn.XLOOKUP($B352&amp;$C352,'4. TEUs &amp; Activities- MB'!$B$9:$B$194&amp;'4. TEUs &amp; Activities- MB'!$E$9:$E$194,'4. TEUs &amp; Activities- MB'!$V$9:$V$194))*$F352*IF(ISBLANK($G352),1,$G352)*IF(ISBLANK($H352),1,(1-$H352))*IF(ISBLANK($I352),1,(1-$I352))*IF(ISBLANK($J352),1,(1-$J352)),"REVIEW")</f>
        <v>0</v>
      </c>
      <c r="M352" s="16" cm="1">
        <f t="array" ref="M352">IFERROR(IF(ISBLANK($B352),_xlfn.XLOOKUP($A352&amp;$C352,'4. TEUs &amp; Activities- MB'!$A$9:$A$194&amp;'4. TEUs &amp; Activities- MB'!$E$9:$E$194,'4. TEUs &amp; Activities- MB'!$W$9:$W$194),_xlfn.XLOOKUP($B352&amp;$C352,'4. TEUs &amp; Activities- MB'!$B$9:$B$194&amp;'4. TEUs &amp; Activities- MB'!$E$9:$E$194,'4. TEUs &amp; Activities- MB'!$W$9:$W$194))*$F352*IF(ISBLANK($G352),1,$G352)*IF(ISBLANK($H352),1,(1-$H352))*IF(ISBLANK($I352),1,(1-$I352))*IF(ISBLANK($J352),1,(1-$J352)),"REVIEW")</f>
        <v>0</v>
      </c>
    </row>
    <row r="353" spans="1:13" x14ac:dyDescent="0.25">
      <c r="A353" s="12"/>
      <c r="B353" s="14"/>
      <c r="C353" s="19"/>
      <c r="D353" s="13"/>
      <c r="E353" s="8" t="str">
        <f>IFERROR(IF(D353="No CAS","",INDEX('DEQ Pollutant List'!$B$7:$B$611,MATCH('5. Pollutant Emissions - MB'!D353,'DEQ Pollutant List'!$A$7:$A$611,0))),"")</f>
        <v/>
      </c>
      <c r="F353" s="20"/>
      <c r="G353" s="37"/>
      <c r="H353" s="47"/>
      <c r="I353" s="47"/>
      <c r="J353" s="38"/>
      <c r="K353" s="18"/>
      <c r="L353" s="12" cm="1">
        <f t="array" ref="L353">IFERROR(IF(ISBLANK($B353),_xlfn.XLOOKUP($A353&amp;$C353,'4. TEUs &amp; Activities- MB'!$A$9:$A$194&amp;'4. TEUs &amp; Activities- MB'!$E$9:$E$194,'4. TEUs &amp; Activities- MB'!$V$9:$V$194),_xlfn.XLOOKUP($B353&amp;$C353,'4. TEUs &amp; Activities- MB'!$B$9:$B$194&amp;'4. TEUs &amp; Activities- MB'!$E$9:$E$194,'4. TEUs &amp; Activities- MB'!$V$9:$V$194))*$F353*IF(ISBLANK($G353),1,$G353)*IF(ISBLANK($H353),1,(1-$H353))*IF(ISBLANK($I353),1,(1-$I353))*IF(ISBLANK($J353),1,(1-$J353)),"REVIEW")</f>
        <v>0</v>
      </c>
      <c r="M353" s="16" cm="1">
        <f t="array" ref="M353">IFERROR(IF(ISBLANK($B353),_xlfn.XLOOKUP($A353&amp;$C353,'4. TEUs &amp; Activities- MB'!$A$9:$A$194&amp;'4. TEUs &amp; Activities- MB'!$E$9:$E$194,'4. TEUs &amp; Activities- MB'!$W$9:$W$194),_xlfn.XLOOKUP($B353&amp;$C353,'4. TEUs &amp; Activities- MB'!$B$9:$B$194&amp;'4. TEUs &amp; Activities- MB'!$E$9:$E$194,'4. TEUs &amp; Activities- MB'!$W$9:$W$194))*$F353*IF(ISBLANK($G353),1,$G353)*IF(ISBLANK($H353),1,(1-$H353))*IF(ISBLANK($I353),1,(1-$I353))*IF(ISBLANK($J353),1,(1-$J353)),"REVIEW")</f>
        <v>0</v>
      </c>
    </row>
    <row r="354" spans="1:13" x14ac:dyDescent="0.25">
      <c r="A354" s="12"/>
      <c r="B354" s="14"/>
      <c r="C354" s="19"/>
      <c r="D354" s="13"/>
      <c r="E354" s="8" t="str">
        <f>IFERROR(IF(D354="No CAS","",INDEX('DEQ Pollutant List'!$B$7:$B$611,MATCH('5. Pollutant Emissions - MB'!D354,'DEQ Pollutant List'!$A$7:$A$611,0))),"")</f>
        <v/>
      </c>
      <c r="F354" s="20"/>
      <c r="G354" s="37"/>
      <c r="H354" s="47"/>
      <c r="I354" s="47"/>
      <c r="J354" s="38"/>
      <c r="K354" s="18"/>
      <c r="L354" s="12" cm="1">
        <f t="array" ref="L354">IFERROR(IF(ISBLANK($B354),_xlfn.XLOOKUP($A354&amp;$C354,'4. TEUs &amp; Activities- MB'!$A$9:$A$194&amp;'4. TEUs &amp; Activities- MB'!$E$9:$E$194,'4. TEUs &amp; Activities- MB'!$V$9:$V$194),_xlfn.XLOOKUP($B354&amp;$C354,'4. TEUs &amp; Activities- MB'!$B$9:$B$194&amp;'4. TEUs &amp; Activities- MB'!$E$9:$E$194,'4. TEUs &amp; Activities- MB'!$V$9:$V$194))*$F354*IF(ISBLANK($G354),1,$G354)*IF(ISBLANK($H354),1,(1-$H354))*IF(ISBLANK($I354),1,(1-$I354))*IF(ISBLANK($J354),1,(1-$J354)),"REVIEW")</f>
        <v>0</v>
      </c>
      <c r="M354" s="16" cm="1">
        <f t="array" ref="M354">IFERROR(IF(ISBLANK($B354),_xlfn.XLOOKUP($A354&amp;$C354,'4. TEUs &amp; Activities- MB'!$A$9:$A$194&amp;'4. TEUs &amp; Activities- MB'!$E$9:$E$194,'4. TEUs &amp; Activities- MB'!$W$9:$W$194),_xlfn.XLOOKUP($B354&amp;$C354,'4. TEUs &amp; Activities- MB'!$B$9:$B$194&amp;'4. TEUs &amp; Activities- MB'!$E$9:$E$194,'4. TEUs &amp; Activities- MB'!$W$9:$W$194))*$F354*IF(ISBLANK($G354),1,$G354)*IF(ISBLANK($H354),1,(1-$H354))*IF(ISBLANK($I354),1,(1-$I354))*IF(ISBLANK($J354),1,(1-$J354)),"REVIEW")</f>
        <v>0</v>
      </c>
    </row>
    <row r="355" spans="1:13" x14ac:dyDescent="0.25">
      <c r="A355" s="12"/>
      <c r="B355" s="14"/>
      <c r="C355" s="19"/>
      <c r="D355" s="13"/>
      <c r="E355" s="8" t="str">
        <f>IFERROR(IF(D355="No CAS","",INDEX('DEQ Pollutant List'!$B$7:$B$611,MATCH('5. Pollutant Emissions - MB'!D355,'DEQ Pollutant List'!$A$7:$A$611,0))),"")</f>
        <v/>
      </c>
      <c r="F355" s="20"/>
      <c r="G355" s="37"/>
      <c r="H355" s="47"/>
      <c r="I355" s="47"/>
      <c r="J355" s="38"/>
      <c r="K355" s="18"/>
      <c r="L355" s="12" cm="1">
        <f t="array" ref="L355">IFERROR(IF(ISBLANK($B355),_xlfn.XLOOKUP($A355&amp;$C355,'4. TEUs &amp; Activities- MB'!$A$9:$A$194&amp;'4. TEUs &amp; Activities- MB'!$E$9:$E$194,'4. TEUs &amp; Activities- MB'!$V$9:$V$194),_xlfn.XLOOKUP($B355&amp;$C355,'4. TEUs &amp; Activities- MB'!$B$9:$B$194&amp;'4. TEUs &amp; Activities- MB'!$E$9:$E$194,'4. TEUs &amp; Activities- MB'!$V$9:$V$194))*$F355*IF(ISBLANK($G355),1,$G355)*IF(ISBLANK($H355),1,(1-$H355))*IF(ISBLANK($I355),1,(1-$I355))*IF(ISBLANK($J355),1,(1-$J355)),"REVIEW")</f>
        <v>0</v>
      </c>
      <c r="M355" s="16" cm="1">
        <f t="array" ref="M355">IFERROR(IF(ISBLANK($B355),_xlfn.XLOOKUP($A355&amp;$C355,'4. TEUs &amp; Activities- MB'!$A$9:$A$194&amp;'4. TEUs &amp; Activities- MB'!$E$9:$E$194,'4. TEUs &amp; Activities- MB'!$W$9:$W$194),_xlfn.XLOOKUP($B355&amp;$C355,'4. TEUs &amp; Activities- MB'!$B$9:$B$194&amp;'4. TEUs &amp; Activities- MB'!$E$9:$E$194,'4. TEUs &amp; Activities- MB'!$W$9:$W$194))*$F355*IF(ISBLANK($G355),1,$G355)*IF(ISBLANK($H355),1,(1-$H355))*IF(ISBLANK($I355),1,(1-$I355))*IF(ISBLANK($J355),1,(1-$J355)),"REVIEW")</f>
        <v>0</v>
      </c>
    </row>
    <row r="356" spans="1:13" x14ac:dyDescent="0.25">
      <c r="A356" s="12"/>
      <c r="B356" s="14"/>
      <c r="C356" s="19"/>
      <c r="D356" s="13"/>
      <c r="E356" s="8" t="str">
        <f>IFERROR(IF(D356="No CAS","",INDEX('DEQ Pollutant List'!$B$7:$B$611,MATCH('5. Pollutant Emissions - MB'!D356,'DEQ Pollutant List'!$A$7:$A$611,0))),"")</f>
        <v/>
      </c>
      <c r="F356" s="20"/>
      <c r="G356" s="37"/>
      <c r="H356" s="47"/>
      <c r="I356" s="47"/>
      <c r="J356" s="38"/>
      <c r="K356" s="18"/>
      <c r="L356" s="12" cm="1">
        <f t="array" ref="L356">IFERROR(IF(ISBLANK($B356),_xlfn.XLOOKUP($A356&amp;$C356,'4. TEUs &amp; Activities- MB'!$A$9:$A$194&amp;'4. TEUs &amp; Activities- MB'!$E$9:$E$194,'4. TEUs &amp; Activities- MB'!$V$9:$V$194),_xlfn.XLOOKUP($B356&amp;$C356,'4. TEUs &amp; Activities- MB'!$B$9:$B$194&amp;'4. TEUs &amp; Activities- MB'!$E$9:$E$194,'4. TEUs &amp; Activities- MB'!$V$9:$V$194))*$F356*IF(ISBLANK($G356),1,$G356)*IF(ISBLANK($H356),1,(1-$H356))*IF(ISBLANK($I356),1,(1-$I356))*IF(ISBLANK($J356),1,(1-$J356)),"REVIEW")</f>
        <v>0</v>
      </c>
      <c r="M356" s="16" cm="1">
        <f t="array" ref="M356">IFERROR(IF(ISBLANK($B356),_xlfn.XLOOKUP($A356&amp;$C356,'4. TEUs &amp; Activities- MB'!$A$9:$A$194&amp;'4. TEUs &amp; Activities- MB'!$E$9:$E$194,'4. TEUs &amp; Activities- MB'!$W$9:$W$194),_xlfn.XLOOKUP($B356&amp;$C356,'4. TEUs &amp; Activities- MB'!$B$9:$B$194&amp;'4. TEUs &amp; Activities- MB'!$E$9:$E$194,'4. TEUs &amp; Activities- MB'!$W$9:$W$194))*$F356*IF(ISBLANK($G356),1,$G356)*IF(ISBLANK($H356),1,(1-$H356))*IF(ISBLANK($I356),1,(1-$I356))*IF(ISBLANK($J356),1,(1-$J356)),"REVIEW")</f>
        <v>0</v>
      </c>
    </row>
    <row r="357" spans="1:13" x14ac:dyDescent="0.25">
      <c r="A357" s="12"/>
      <c r="B357" s="14"/>
      <c r="C357" s="19"/>
      <c r="D357" s="13"/>
      <c r="E357" s="8" t="str">
        <f>IFERROR(IF(D357="No CAS","",INDEX('DEQ Pollutant List'!$B$7:$B$611,MATCH('5. Pollutant Emissions - MB'!D357,'DEQ Pollutant List'!$A$7:$A$611,0))),"")</f>
        <v/>
      </c>
      <c r="F357" s="20"/>
      <c r="G357" s="37"/>
      <c r="H357" s="47"/>
      <c r="I357" s="47"/>
      <c r="J357" s="38"/>
      <c r="K357" s="18"/>
      <c r="L357" s="12" cm="1">
        <f t="array" ref="L357">IFERROR(IF(ISBLANK($B357),_xlfn.XLOOKUP($A357&amp;$C357,'4. TEUs &amp; Activities- MB'!$A$9:$A$194&amp;'4. TEUs &amp; Activities- MB'!$E$9:$E$194,'4. TEUs &amp; Activities- MB'!$V$9:$V$194),_xlfn.XLOOKUP($B357&amp;$C357,'4. TEUs &amp; Activities- MB'!$B$9:$B$194&amp;'4. TEUs &amp; Activities- MB'!$E$9:$E$194,'4. TEUs &amp; Activities- MB'!$V$9:$V$194))*$F357*IF(ISBLANK($G357),1,$G357)*IF(ISBLANK($H357),1,(1-$H357))*IF(ISBLANK($I357),1,(1-$I357))*IF(ISBLANK($J357),1,(1-$J357)),"REVIEW")</f>
        <v>0</v>
      </c>
      <c r="M357" s="16" cm="1">
        <f t="array" ref="M357">IFERROR(IF(ISBLANK($B357),_xlfn.XLOOKUP($A357&amp;$C357,'4. TEUs &amp; Activities- MB'!$A$9:$A$194&amp;'4. TEUs &amp; Activities- MB'!$E$9:$E$194,'4. TEUs &amp; Activities- MB'!$W$9:$W$194),_xlfn.XLOOKUP($B357&amp;$C357,'4. TEUs &amp; Activities- MB'!$B$9:$B$194&amp;'4. TEUs &amp; Activities- MB'!$E$9:$E$194,'4. TEUs &amp; Activities- MB'!$W$9:$W$194))*$F357*IF(ISBLANK($G357),1,$G357)*IF(ISBLANK($H357),1,(1-$H357))*IF(ISBLANK($I357),1,(1-$I357))*IF(ISBLANK($J357),1,(1-$J357)),"REVIEW")</f>
        <v>0</v>
      </c>
    </row>
    <row r="358" spans="1:13" x14ac:dyDescent="0.25">
      <c r="A358" s="12"/>
      <c r="B358" s="14"/>
      <c r="C358" s="19"/>
      <c r="D358" s="13"/>
      <c r="E358" s="8" t="str">
        <f>IFERROR(IF(D358="No CAS","",INDEX('DEQ Pollutant List'!$B$7:$B$611,MATCH('5. Pollutant Emissions - MB'!D358,'DEQ Pollutant List'!$A$7:$A$611,0))),"")</f>
        <v/>
      </c>
      <c r="F358" s="20"/>
      <c r="G358" s="37"/>
      <c r="H358" s="47"/>
      <c r="I358" s="47"/>
      <c r="J358" s="38"/>
      <c r="K358" s="18"/>
      <c r="L358" s="12" cm="1">
        <f t="array" ref="L358">IFERROR(IF(ISBLANK($B358),_xlfn.XLOOKUP($A358&amp;$C358,'4. TEUs &amp; Activities- MB'!$A$9:$A$194&amp;'4. TEUs &amp; Activities- MB'!$E$9:$E$194,'4. TEUs &amp; Activities- MB'!$V$9:$V$194),_xlfn.XLOOKUP($B358&amp;$C358,'4. TEUs &amp; Activities- MB'!$B$9:$B$194&amp;'4. TEUs &amp; Activities- MB'!$E$9:$E$194,'4. TEUs &amp; Activities- MB'!$V$9:$V$194))*$F358*IF(ISBLANK($G358),1,$G358)*IF(ISBLANK($H358),1,(1-$H358))*IF(ISBLANK($I358),1,(1-$I358))*IF(ISBLANK($J358),1,(1-$J358)),"REVIEW")</f>
        <v>0</v>
      </c>
      <c r="M358" s="16" cm="1">
        <f t="array" ref="M358">IFERROR(IF(ISBLANK($B358),_xlfn.XLOOKUP($A358&amp;$C358,'4. TEUs &amp; Activities- MB'!$A$9:$A$194&amp;'4. TEUs &amp; Activities- MB'!$E$9:$E$194,'4. TEUs &amp; Activities- MB'!$W$9:$W$194),_xlfn.XLOOKUP($B358&amp;$C358,'4. TEUs &amp; Activities- MB'!$B$9:$B$194&amp;'4. TEUs &amp; Activities- MB'!$E$9:$E$194,'4. TEUs &amp; Activities- MB'!$W$9:$W$194))*$F358*IF(ISBLANK($G358),1,$G358)*IF(ISBLANK($H358),1,(1-$H358))*IF(ISBLANK($I358),1,(1-$I358))*IF(ISBLANK($J358),1,(1-$J358)),"REVIEW")</f>
        <v>0</v>
      </c>
    </row>
    <row r="359" spans="1:13" x14ac:dyDescent="0.25">
      <c r="A359" s="12"/>
      <c r="B359" s="14"/>
      <c r="C359" s="19"/>
      <c r="D359" s="13"/>
      <c r="E359" s="8" t="str">
        <f>IFERROR(IF(D359="No CAS","",INDEX('DEQ Pollutant List'!$B$7:$B$611,MATCH('5. Pollutant Emissions - MB'!D359,'DEQ Pollutant List'!$A$7:$A$611,0))),"")</f>
        <v/>
      </c>
      <c r="F359" s="20"/>
      <c r="G359" s="37"/>
      <c r="H359" s="47"/>
      <c r="I359" s="47"/>
      <c r="J359" s="38"/>
      <c r="K359" s="18"/>
      <c r="L359" s="12" cm="1">
        <f t="array" ref="L359">IFERROR(IF(ISBLANK($B359),_xlfn.XLOOKUP($A359&amp;$C359,'4. TEUs &amp; Activities- MB'!$A$9:$A$194&amp;'4. TEUs &amp; Activities- MB'!$E$9:$E$194,'4. TEUs &amp; Activities- MB'!$V$9:$V$194),_xlfn.XLOOKUP($B359&amp;$C359,'4. TEUs &amp; Activities- MB'!$B$9:$B$194&amp;'4. TEUs &amp; Activities- MB'!$E$9:$E$194,'4. TEUs &amp; Activities- MB'!$V$9:$V$194))*$F359*IF(ISBLANK($G359),1,$G359)*IF(ISBLANK($H359),1,(1-$H359))*IF(ISBLANK($I359),1,(1-$I359))*IF(ISBLANK($J359),1,(1-$J359)),"REVIEW")</f>
        <v>0</v>
      </c>
      <c r="M359" s="16" cm="1">
        <f t="array" ref="M359">IFERROR(IF(ISBLANK($B359),_xlfn.XLOOKUP($A359&amp;$C359,'4. TEUs &amp; Activities- MB'!$A$9:$A$194&amp;'4. TEUs &amp; Activities- MB'!$E$9:$E$194,'4. TEUs &amp; Activities- MB'!$W$9:$W$194),_xlfn.XLOOKUP($B359&amp;$C359,'4. TEUs &amp; Activities- MB'!$B$9:$B$194&amp;'4. TEUs &amp; Activities- MB'!$E$9:$E$194,'4. TEUs &amp; Activities- MB'!$W$9:$W$194))*$F359*IF(ISBLANK($G359),1,$G359)*IF(ISBLANK($H359),1,(1-$H359))*IF(ISBLANK($I359),1,(1-$I359))*IF(ISBLANK($J359),1,(1-$J359)),"REVIEW")</f>
        <v>0</v>
      </c>
    </row>
    <row r="360" spans="1:13" x14ac:dyDescent="0.25">
      <c r="A360" s="12"/>
      <c r="B360" s="14"/>
      <c r="C360" s="19"/>
      <c r="D360" s="13"/>
      <c r="E360" s="8" t="str">
        <f>IFERROR(IF(D360="No CAS","",INDEX('DEQ Pollutant List'!$B$7:$B$611,MATCH('5. Pollutant Emissions - MB'!D360,'DEQ Pollutant List'!$A$7:$A$611,0))),"")</f>
        <v/>
      </c>
      <c r="F360" s="20"/>
      <c r="G360" s="37"/>
      <c r="H360" s="47"/>
      <c r="I360" s="47"/>
      <c r="J360" s="38"/>
      <c r="K360" s="18"/>
      <c r="L360" s="12" cm="1">
        <f t="array" ref="L360">IFERROR(IF(ISBLANK($B360),_xlfn.XLOOKUP($A360&amp;$C360,'4. TEUs &amp; Activities- MB'!$A$9:$A$194&amp;'4. TEUs &amp; Activities- MB'!$E$9:$E$194,'4. TEUs &amp; Activities- MB'!$V$9:$V$194),_xlfn.XLOOKUP($B360&amp;$C360,'4. TEUs &amp; Activities- MB'!$B$9:$B$194&amp;'4. TEUs &amp; Activities- MB'!$E$9:$E$194,'4. TEUs &amp; Activities- MB'!$V$9:$V$194))*$F360*IF(ISBLANK($G360),1,$G360)*IF(ISBLANK($H360),1,(1-$H360))*IF(ISBLANK($I360),1,(1-$I360))*IF(ISBLANK($J360),1,(1-$J360)),"REVIEW")</f>
        <v>0</v>
      </c>
      <c r="M360" s="16" cm="1">
        <f t="array" ref="M360">IFERROR(IF(ISBLANK($B360),_xlfn.XLOOKUP($A360&amp;$C360,'4. TEUs &amp; Activities- MB'!$A$9:$A$194&amp;'4. TEUs &amp; Activities- MB'!$E$9:$E$194,'4. TEUs &amp; Activities- MB'!$W$9:$W$194),_xlfn.XLOOKUP($B360&amp;$C360,'4. TEUs &amp; Activities- MB'!$B$9:$B$194&amp;'4. TEUs &amp; Activities- MB'!$E$9:$E$194,'4. TEUs &amp; Activities- MB'!$W$9:$W$194))*$F360*IF(ISBLANK($G360),1,$G360)*IF(ISBLANK($H360),1,(1-$H360))*IF(ISBLANK($I360),1,(1-$I360))*IF(ISBLANK($J360),1,(1-$J360)),"REVIEW")</f>
        <v>0</v>
      </c>
    </row>
    <row r="361" spans="1:13" x14ac:dyDescent="0.25">
      <c r="A361" s="12"/>
      <c r="B361" s="14"/>
      <c r="C361" s="19"/>
      <c r="D361" s="13"/>
      <c r="E361" s="8" t="str">
        <f>IFERROR(IF(D361="No CAS","",INDEX('DEQ Pollutant List'!$B$7:$B$611,MATCH('5. Pollutant Emissions - MB'!D361,'DEQ Pollutant List'!$A$7:$A$611,0))),"")</f>
        <v/>
      </c>
      <c r="F361" s="20"/>
      <c r="G361" s="37"/>
      <c r="H361" s="47"/>
      <c r="I361" s="47"/>
      <c r="J361" s="38"/>
      <c r="K361" s="18"/>
      <c r="L361" s="12" cm="1">
        <f t="array" ref="L361">IFERROR(IF(ISBLANK($B361),_xlfn.XLOOKUP($A361&amp;$C361,'4. TEUs &amp; Activities- MB'!$A$9:$A$194&amp;'4. TEUs &amp; Activities- MB'!$E$9:$E$194,'4. TEUs &amp; Activities- MB'!$V$9:$V$194),_xlfn.XLOOKUP($B361&amp;$C361,'4. TEUs &amp; Activities- MB'!$B$9:$B$194&amp;'4. TEUs &amp; Activities- MB'!$E$9:$E$194,'4. TEUs &amp; Activities- MB'!$V$9:$V$194))*$F361*IF(ISBLANK($G361),1,$G361)*IF(ISBLANK($H361),1,(1-$H361))*IF(ISBLANK($I361),1,(1-$I361))*IF(ISBLANK($J361),1,(1-$J361)),"REVIEW")</f>
        <v>0</v>
      </c>
      <c r="M361" s="16" cm="1">
        <f t="array" ref="M361">IFERROR(IF(ISBLANK($B361),_xlfn.XLOOKUP($A361&amp;$C361,'4. TEUs &amp; Activities- MB'!$A$9:$A$194&amp;'4. TEUs &amp; Activities- MB'!$E$9:$E$194,'4. TEUs &amp; Activities- MB'!$W$9:$W$194),_xlfn.XLOOKUP($B361&amp;$C361,'4. TEUs &amp; Activities- MB'!$B$9:$B$194&amp;'4. TEUs &amp; Activities- MB'!$E$9:$E$194,'4. TEUs &amp; Activities- MB'!$W$9:$W$194))*$F361*IF(ISBLANK($G361),1,$G361)*IF(ISBLANK($H361),1,(1-$H361))*IF(ISBLANK($I361),1,(1-$I361))*IF(ISBLANK($J361),1,(1-$J361)),"REVIEW")</f>
        <v>0</v>
      </c>
    </row>
    <row r="362" spans="1:13" x14ac:dyDescent="0.25">
      <c r="A362" s="12"/>
      <c r="B362" s="14"/>
      <c r="C362" s="19"/>
      <c r="D362" s="13"/>
      <c r="E362" s="8" t="str">
        <f>IFERROR(IF(D362="No CAS","",INDEX('DEQ Pollutant List'!$B$7:$B$611,MATCH('5. Pollutant Emissions - MB'!D362,'DEQ Pollutant List'!$A$7:$A$611,0))),"")</f>
        <v/>
      </c>
      <c r="F362" s="20"/>
      <c r="G362" s="37"/>
      <c r="H362" s="47"/>
      <c r="I362" s="47"/>
      <c r="J362" s="38"/>
      <c r="K362" s="18"/>
      <c r="L362" s="12" cm="1">
        <f t="array" ref="L362">IFERROR(IF(ISBLANK($B362),_xlfn.XLOOKUP($A362&amp;$C362,'4. TEUs &amp; Activities- MB'!$A$9:$A$194&amp;'4. TEUs &amp; Activities- MB'!$E$9:$E$194,'4. TEUs &amp; Activities- MB'!$V$9:$V$194),_xlfn.XLOOKUP($B362&amp;$C362,'4. TEUs &amp; Activities- MB'!$B$9:$B$194&amp;'4. TEUs &amp; Activities- MB'!$E$9:$E$194,'4. TEUs &amp; Activities- MB'!$V$9:$V$194))*$F362*IF(ISBLANK($G362),1,$G362)*IF(ISBLANK($H362),1,(1-$H362))*IF(ISBLANK($I362),1,(1-$I362))*IF(ISBLANK($J362),1,(1-$J362)),"REVIEW")</f>
        <v>0</v>
      </c>
      <c r="M362" s="16" cm="1">
        <f t="array" ref="M362">IFERROR(IF(ISBLANK($B362),_xlfn.XLOOKUP($A362&amp;$C362,'4. TEUs &amp; Activities- MB'!$A$9:$A$194&amp;'4. TEUs &amp; Activities- MB'!$E$9:$E$194,'4. TEUs &amp; Activities- MB'!$W$9:$W$194),_xlfn.XLOOKUP($B362&amp;$C362,'4. TEUs &amp; Activities- MB'!$B$9:$B$194&amp;'4. TEUs &amp; Activities- MB'!$E$9:$E$194,'4. TEUs &amp; Activities- MB'!$W$9:$W$194))*$F362*IF(ISBLANK($G362),1,$G362)*IF(ISBLANK($H362),1,(1-$H362))*IF(ISBLANK($I362),1,(1-$I362))*IF(ISBLANK($J362),1,(1-$J362)),"REVIEW")</f>
        <v>0</v>
      </c>
    </row>
    <row r="363" spans="1:13" x14ac:dyDescent="0.25">
      <c r="A363" s="12"/>
      <c r="B363" s="14"/>
      <c r="C363" s="19"/>
      <c r="D363" s="13"/>
      <c r="E363" s="8" t="str">
        <f>IFERROR(IF(D363="No CAS","",INDEX('DEQ Pollutant List'!$B$7:$B$611,MATCH('5. Pollutant Emissions - MB'!D363,'DEQ Pollutant List'!$A$7:$A$611,0))),"")</f>
        <v/>
      </c>
      <c r="F363" s="20"/>
      <c r="G363" s="37"/>
      <c r="H363" s="47"/>
      <c r="I363" s="47"/>
      <c r="J363" s="38"/>
      <c r="K363" s="18"/>
      <c r="L363" s="12" cm="1">
        <f t="array" ref="L363">IFERROR(IF(ISBLANK($B363),_xlfn.XLOOKUP($A363&amp;$C363,'4. TEUs &amp; Activities- MB'!$A$9:$A$194&amp;'4. TEUs &amp; Activities- MB'!$E$9:$E$194,'4. TEUs &amp; Activities- MB'!$V$9:$V$194),_xlfn.XLOOKUP($B363&amp;$C363,'4. TEUs &amp; Activities- MB'!$B$9:$B$194&amp;'4. TEUs &amp; Activities- MB'!$E$9:$E$194,'4. TEUs &amp; Activities- MB'!$V$9:$V$194))*$F363*IF(ISBLANK($G363),1,$G363)*IF(ISBLANK($H363),1,(1-$H363))*IF(ISBLANK($I363),1,(1-$I363))*IF(ISBLANK($J363),1,(1-$J363)),"REVIEW")</f>
        <v>0</v>
      </c>
      <c r="M363" s="16" cm="1">
        <f t="array" ref="M363">IFERROR(IF(ISBLANK($B363),_xlfn.XLOOKUP($A363&amp;$C363,'4. TEUs &amp; Activities- MB'!$A$9:$A$194&amp;'4. TEUs &amp; Activities- MB'!$E$9:$E$194,'4. TEUs &amp; Activities- MB'!$W$9:$W$194),_xlfn.XLOOKUP($B363&amp;$C363,'4. TEUs &amp; Activities- MB'!$B$9:$B$194&amp;'4. TEUs &amp; Activities- MB'!$E$9:$E$194,'4. TEUs &amp; Activities- MB'!$W$9:$W$194))*$F363*IF(ISBLANK($G363),1,$G363)*IF(ISBLANK($H363),1,(1-$H363))*IF(ISBLANK($I363),1,(1-$I363))*IF(ISBLANK($J363),1,(1-$J363)),"REVIEW")</f>
        <v>0</v>
      </c>
    </row>
    <row r="364" spans="1:13" x14ac:dyDescent="0.25">
      <c r="A364" s="12"/>
      <c r="B364" s="14"/>
      <c r="C364" s="19"/>
      <c r="D364" s="13"/>
      <c r="E364" s="8" t="str">
        <f>IFERROR(IF(D364="No CAS","",INDEX('DEQ Pollutant List'!$B$7:$B$611,MATCH('5. Pollutant Emissions - MB'!D364,'DEQ Pollutant List'!$A$7:$A$611,0))),"")</f>
        <v/>
      </c>
      <c r="F364" s="20"/>
      <c r="G364" s="37"/>
      <c r="H364" s="47"/>
      <c r="I364" s="47"/>
      <c r="J364" s="38"/>
      <c r="K364" s="18"/>
      <c r="L364" s="12" cm="1">
        <f t="array" ref="L364">IFERROR(IF(ISBLANK($B364),_xlfn.XLOOKUP($A364&amp;$C364,'4. TEUs &amp; Activities- MB'!$A$9:$A$194&amp;'4. TEUs &amp; Activities- MB'!$E$9:$E$194,'4. TEUs &amp; Activities- MB'!$V$9:$V$194),_xlfn.XLOOKUP($B364&amp;$C364,'4. TEUs &amp; Activities- MB'!$B$9:$B$194&amp;'4. TEUs &amp; Activities- MB'!$E$9:$E$194,'4. TEUs &amp; Activities- MB'!$V$9:$V$194))*$F364*IF(ISBLANK($G364),1,$G364)*IF(ISBLANK($H364),1,(1-$H364))*IF(ISBLANK($I364),1,(1-$I364))*IF(ISBLANK($J364),1,(1-$J364)),"REVIEW")</f>
        <v>0</v>
      </c>
      <c r="M364" s="16" cm="1">
        <f t="array" ref="M364">IFERROR(IF(ISBLANK($B364),_xlfn.XLOOKUP($A364&amp;$C364,'4. TEUs &amp; Activities- MB'!$A$9:$A$194&amp;'4. TEUs &amp; Activities- MB'!$E$9:$E$194,'4. TEUs &amp; Activities- MB'!$W$9:$W$194),_xlfn.XLOOKUP($B364&amp;$C364,'4. TEUs &amp; Activities- MB'!$B$9:$B$194&amp;'4. TEUs &amp; Activities- MB'!$E$9:$E$194,'4. TEUs &amp; Activities- MB'!$W$9:$W$194))*$F364*IF(ISBLANK($G364),1,$G364)*IF(ISBLANK($H364),1,(1-$H364))*IF(ISBLANK($I364),1,(1-$I364))*IF(ISBLANK($J364),1,(1-$J364)),"REVIEW")</f>
        <v>0</v>
      </c>
    </row>
    <row r="365" spans="1:13" x14ac:dyDescent="0.25">
      <c r="A365" s="12"/>
      <c r="B365" s="14"/>
      <c r="C365" s="19"/>
      <c r="D365" s="13"/>
      <c r="E365" s="8" t="str">
        <f>IFERROR(IF(D365="No CAS","",INDEX('DEQ Pollutant List'!$B$7:$B$611,MATCH('5. Pollutant Emissions - MB'!D365,'DEQ Pollutant List'!$A$7:$A$611,0))),"")</f>
        <v/>
      </c>
      <c r="F365" s="20"/>
      <c r="G365" s="37"/>
      <c r="H365" s="47"/>
      <c r="I365" s="47"/>
      <c r="J365" s="38"/>
      <c r="K365" s="18"/>
      <c r="L365" s="12" cm="1">
        <f t="array" ref="L365">IFERROR(IF(ISBLANK($B365),_xlfn.XLOOKUP($A365&amp;$C365,'4. TEUs &amp; Activities- MB'!$A$9:$A$194&amp;'4. TEUs &amp; Activities- MB'!$E$9:$E$194,'4. TEUs &amp; Activities- MB'!$V$9:$V$194),_xlfn.XLOOKUP($B365&amp;$C365,'4. TEUs &amp; Activities- MB'!$B$9:$B$194&amp;'4. TEUs &amp; Activities- MB'!$E$9:$E$194,'4. TEUs &amp; Activities- MB'!$V$9:$V$194))*$F365*IF(ISBLANK($G365),1,$G365)*IF(ISBLANK($H365),1,(1-$H365))*IF(ISBLANK($I365),1,(1-$I365))*IF(ISBLANK($J365),1,(1-$J365)),"REVIEW")</f>
        <v>0</v>
      </c>
      <c r="M365" s="16" cm="1">
        <f t="array" ref="M365">IFERROR(IF(ISBLANK($B365),_xlfn.XLOOKUP($A365&amp;$C365,'4. TEUs &amp; Activities- MB'!$A$9:$A$194&amp;'4. TEUs &amp; Activities- MB'!$E$9:$E$194,'4. TEUs &amp; Activities- MB'!$W$9:$W$194),_xlfn.XLOOKUP($B365&amp;$C365,'4. TEUs &amp; Activities- MB'!$B$9:$B$194&amp;'4. TEUs &amp; Activities- MB'!$E$9:$E$194,'4. TEUs &amp; Activities- MB'!$W$9:$W$194))*$F365*IF(ISBLANK($G365),1,$G365)*IF(ISBLANK($H365),1,(1-$H365))*IF(ISBLANK($I365),1,(1-$I365))*IF(ISBLANK($J365),1,(1-$J365)),"REVIEW")</f>
        <v>0</v>
      </c>
    </row>
    <row r="366" spans="1:13" x14ac:dyDescent="0.25">
      <c r="A366" s="12"/>
      <c r="B366" s="14"/>
      <c r="C366" s="19"/>
      <c r="D366" s="13"/>
      <c r="E366" s="8" t="str">
        <f>IFERROR(IF(D366="No CAS","",INDEX('DEQ Pollutant List'!$B$7:$B$611,MATCH('5. Pollutant Emissions - MB'!D366,'DEQ Pollutant List'!$A$7:$A$611,0))),"")</f>
        <v/>
      </c>
      <c r="F366" s="20"/>
      <c r="G366" s="37"/>
      <c r="H366" s="47"/>
      <c r="I366" s="47"/>
      <c r="J366" s="38"/>
      <c r="K366" s="18"/>
      <c r="L366" s="12" cm="1">
        <f t="array" ref="L366">IFERROR(IF(ISBLANK($B366),_xlfn.XLOOKUP($A366&amp;$C366,'4. TEUs &amp; Activities- MB'!$A$9:$A$194&amp;'4. TEUs &amp; Activities- MB'!$E$9:$E$194,'4. TEUs &amp; Activities- MB'!$V$9:$V$194),_xlfn.XLOOKUP($B366&amp;$C366,'4. TEUs &amp; Activities- MB'!$B$9:$B$194&amp;'4. TEUs &amp; Activities- MB'!$E$9:$E$194,'4. TEUs &amp; Activities- MB'!$V$9:$V$194))*$F366*IF(ISBLANK($G366),1,$G366)*IF(ISBLANK($H366),1,(1-$H366))*IF(ISBLANK($I366),1,(1-$I366))*IF(ISBLANK($J366),1,(1-$J366)),"REVIEW")</f>
        <v>0</v>
      </c>
      <c r="M366" s="16" cm="1">
        <f t="array" ref="M366">IFERROR(IF(ISBLANK($B366),_xlfn.XLOOKUP($A366&amp;$C366,'4. TEUs &amp; Activities- MB'!$A$9:$A$194&amp;'4. TEUs &amp; Activities- MB'!$E$9:$E$194,'4. TEUs &amp; Activities- MB'!$W$9:$W$194),_xlfn.XLOOKUP($B366&amp;$C366,'4. TEUs &amp; Activities- MB'!$B$9:$B$194&amp;'4. TEUs &amp; Activities- MB'!$E$9:$E$194,'4. TEUs &amp; Activities- MB'!$W$9:$W$194))*$F366*IF(ISBLANK($G366),1,$G366)*IF(ISBLANK($H366),1,(1-$H366))*IF(ISBLANK($I366),1,(1-$I366))*IF(ISBLANK($J366),1,(1-$J366)),"REVIEW")</f>
        <v>0</v>
      </c>
    </row>
    <row r="367" spans="1:13" x14ac:dyDescent="0.25">
      <c r="A367" s="12"/>
      <c r="B367" s="14"/>
      <c r="C367" s="19"/>
      <c r="D367" s="13"/>
      <c r="E367" s="8" t="str">
        <f>IFERROR(IF(D367="No CAS","",INDEX('DEQ Pollutant List'!$B$7:$B$611,MATCH('5. Pollutant Emissions - MB'!D367,'DEQ Pollutant List'!$A$7:$A$611,0))),"")</f>
        <v/>
      </c>
      <c r="F367" s="20"/>
      <c r="G367" s="37"/>
      <c r="H367" s="47"/>
      <c r="I367" s="47"/>
      <c r="J367" s="38"/>
      <c r="K367" s="18"/>
      <c r="L367" s="12" cm="1">
        <f t="array" ref="L367">IFERROR(IF(ISBLANK($B367),_xlfn.XLOOKUP($A367&amp;$C367,'4. TEUs &amp; Activities- MB'!$A$9:$A$194&amp;'4. TEUs &amp; Activities- MB'!$E$9:$E$194,'4. TEUs &amp; Activities- MB'!$V$9:$V$194),_xlfn.XLOOKUP($B367&amp;$C367,'4. TEUs &amp; Activities- MB'!$B$9:$B$194&amp;'4. TEUs &amp; Activities- MB'!$E$9:$E$194,'4. TEUs &amp; Activities- MB'!$V$9:$V$194))*$F367*IF(ISBLANK($G367),1,$G367)*IF(ISBLANK($H367),1,(1-$H367))*IF(ISBLANK($I367),1,(1-$I367))*IF(ISBLANK($J367),1,(1-$J367)),"REVIEW")</f>
        <v>0</v>
      </c>
      <c r="M367" s="16" cm="1">
        <f t="array" ref="M367">IFERROR(IF(ISBLANK($B367),_xlfn.XLOOKUP($A367&amp;$C367,'4. TEUs &amp; Activities- MB'!$A$9:$A$194&amp;'4. TEUs &amp; Activities- MB'!$E$9:$E$194,'4. TEUs &amp; Activities- MB'!$W$9:$W$194),_xlfn.XLOOKUP($B367&amp;$C367,'4. TEUs &amp; Activities- MB'!$B$9:$B$194&amp;'4. TEUs &amp; Activities- MB'!$E$9:$E$194,'4. TEUs &amp; Activities- MB'!$W$9:$W$194))*$F367*IF(ISBLANK($G367),1,$G367)*IF(ISBLANK($H367),1,(1-$H367))*IF(ISBLANK($I367),1,(1-$I367))*IF(ISBLANK($J367),1,(1-$J367)),"REVIEW")</f>
        <v>0</v>
      </c>
    </row>
    <row r="368" spans="1:13" x14ac:dyDescent="0.25">
      <c r="A368" s="12"/>
      <c r="B368" s="14"/>
      <c r="C368" s="19"/>
      <c r="D368" s="13"/>
      <c r="E368" s="8" t="str">
        <f>IFERROR(IF(D368="No CAS","",INDEX('DEQ Pollutant List'!$B$7:$B$611,MATCH('5. Pollutant Emissions - MB'!D368,'DEQ Pollutant List'!$A$7:$A$611,0))),"")</f>
        <v/>
      </c>
      <c r="F368" s="20"/>
      <c r="G368" s="37"/>
      <c r="H368" s="47"/>
      <c r="I368" s="47"/>
      <c r="J368" s="38"/>
      <c r="K368" s="18"/>
      <c r="L368" s="12" cm="1">
        <f t="array" ref="L368">IFERROR(IF(ISBLANK($B368),_xlfn.XLOOKUP($A368&amp;$C368,'4. TEUs &amp; Activities- MB'!$A$9:$A$194&amp;'4. TEUs &amp; Activities- MB'!$E$9:$E$194,'4. TEUs &amp; Activities- MB'!$V$9:$V$194),_xlfn.XLOOKUP($B368&amp;$C368,'4. TEUs &amp; Activities- MB'!$B$9:$B$194&amp;'4. TEUs &amp; Activities- MB'!$E$9:$E$194,'4. TEUs &amp; Activities- MB'!$V$9:$V$194))*$F368*IF(ISBLANK($G368),1,$G368)*IF(ISBLANK($H368),1,(1-$H368))*IF(ISBLANK($I368),1,(1-$I368))*IF(ISBLANK($J368),1,(1-$J368)),"REVIEW")</f>
        <v>0</v>
      </c>
      <c r="M368" s="16" cm="1">
        <f t="array" ref="M368">IFERROR(IF(ISBLANK($B368),_xlfn.XLOOKUP($A368&amp;$C368,'4. TEUs &amp; Activities- MB'!$A$9:$A$194&amp;'4. TEUs &amp; Activities- MB'!$E$9:$E$194,'4. TEUs &amp; Activities- MB'!$W$9:$W$194),_xlfn.XLOOKUP($B368&amp;$C368,'4. TEUs &amp; Activities- MB'!$B$9:$B$194&amp;'4. TEUs &amp; Activities- MB'!$E$9:$E$194,'4. TEUs &amp; Activities- MB'!$W$9:$W$194))*$F368*IF(ISBLANK($G368),1,$G368)*IF(ISBLANK($H368),1,(1-$H368))*IF(ISBLANK($I368),1,(1-$I368))*IF(ISBLANK($J368),1,(1-$J368)),"REVIEW")</f>
        <v>0</v>
      </c>
    </row>
    <row r="369" spans="1:13" x14ac:dyDescent="0.25">
      <c r="A369" s="12"/>
      <c r="B369" s="14"/>
      <c r="C369" s="19"/>
      <c r="D369" s="13"/>
      <c r="E369" s="8" t="str">
        <f>IFERROR(IF(D369="No CAS","",INDEX('DEQ Pollutant List'!$B$7:$B$611,MATCH('5. Pollutant Emissions - MB'!D369,'DEQ Pollutant List'!$A$7:$A$611,0))),"")</f>
        <v/>
      </c>
      <c r="F369" s="20"/>
      <c r="G369" s="37"/>
      <c r="H369" s="47"/>
      <c r="I369" s="47"/>
      <c r="J369" s="38"/>
      <c r="K369" s="18"/>
      <c r="L369" s="12" cm="1">
        <f t="array" ref="L369">IFERROR(IF(ISBLANK($B369),_xlfn.XLOOKUP($A369&amp;$C369,'4. TEUs &amp; Activities- MB'!$A$9:$A$194&amp;'4. TEUs &amp; Activities- MB'!$E$9:$E$194,'4. TEUs &amp; Activities- MB'!$V$9:$V$194),_xlfn.XLOOKUP($B369&amp;$C369,'4. TEUs &amp; Activities- MB'!$B$9:$B$194&amp;'4. TEUs &amp; Activities- MB'!$E$9:$E$194,'4. TEUs &amp; Activities- MB'!$V$9:$V$194))*$F369*IF(ISBLANK($G369),1,$G369)*IF(ISBLANK($H369),1,(1-$H369))*IF(ISBLANK($I369),1,(1-$I369))*IF(ISBLANK($J369),1,(1-$J369)),"REVIEW")</f>
        <v>0</v>
      </c>
      <c r="M369" s="16" cm="1">
        <f t="array" ref="M369">IFERROR(IF(ISBLANK($B369),_xlfn.XLOOKUP($A369&amp;$C369,'4. TEUs &amp; Activities- MB'!$A$9:$A$194&amp;'4. TEUs &amp; Activities- MB'!$E$9:$E$194,'4. TEUs &amp; Activities- MB'!$W$9:$W$194),_xlfn.XLOOKUP($B369&amp;$C369,'4. TEUs &amp; Activities- MB'!$B$9:$B$194&amp;'4. TEUs &amp; Activities- MB'!$E$9:$E$194,'4. TEUs &amp; Activities- MB'!$W$9:$W$194))*$F369*IF(ISBLANK($G369),1,$G369)*IF(ISBLANK($H369),1,(1-$H369))*IF(ISBLANK($I369),1,(1-$I369))*IF(ISBLANK($J369),1,(1-$J369)),"REVIEW")</f>
        <v>0</v>
      </c>
    </row>
    <row r="370" spans="1:13" x14ac:dyDescent="0.25">
      <c r="A370" s="12"/>
      <c r="B370" s="14"/>
      <c r="C370" s="19"/>
      <c r="D370" s="13"/>
      <c r="E370" s="8" t="str">
        <f>IFERROR(IF(D370="No CAS","",INDEX('DEQ Pollutant List'!$B$7:$B$611,MATCH('5. Pollutant Emissions - MB'!D370,'DEQ Pollutant List'!$A$7:$A$611,0))),"")</f>
        <v/>
      </c>
      <c r="F370" s="20"/>
      <c r="G370" s="37"/>
      <c r="H370" s="47"/>
      <c r="I370" s="47"/>
      <c r="J370" s="38"/>
      <c r="K370" s="18"/>
      <c r="L370" s="12" cm="1">
        <f t="array" ref="L370">IFERROR(IF(ISBLANK($B370),_xlfn.XLOOKUP($A370&amp;$C370,'4. TEUs &amp; Activities- MB'!$A$9:$A$194&amp;'4. TEUs &amp; Activities- MB'!$E$9:$E$194,'4. TEUs &amp; Activities- MB'!$V$9:$V$194),_xlfn.XLOOKUP($B370&amp;$C370,'4. TEUs &amp; Activities- MB'!$B$9:$B$194&amp;'4. TEUs &amp; Activities- MB'!$E$9:$E$194,'4. TEUs &amp; Activities- MB'!$V$9:$V$194))*$F370*IF(ISBLANK($G370),1,$G370)*IF(ISBLANK($H370),1,(1-$H370))*IF(ISBLANK($I370),1,(1-$I370))*IF(ISBLANK($J370),1,(1-$J370)),"REVIEW")</f>
        <v>0</v>
      </c>
      <c r="M370" s="16" cm="1">
        <f t="array" ref="M370">IFERROR(IF(ISBLANK($B370),_xlfn.XLOOKUP($A370&amp;$C370,'4. TEUs &amp; Activities- MB'!$A$9:$A$194&amp;'4. TEUs &amp; Activities- MB'!$E$9:$E$194,'4. TEUs &amp; Activities- MB'!$W$9:$W$194),_xlfn.XLOOKUP($B370&amp;$C370,'4. TEUs &amp; Activities- MB'!$B$9:$B$194&amp;'4. TEUs &amp; Activities- MB'!$E$9:$E$194,'4. TEUs &amp; Activities- MB'!$W$9:$W$194))*$F370*IF(ISBLANK($G370),1,$G370)*IF(ISBLANK($H370),1,(1-$H370))*IF(ISBLANK($I370),1,(1-$I370))*IF(ISBLANK($J370),1,(1-$J370)),"REVIEW")</f>
        <v>0</v>
      </c>
    </row>
    <row r="371" spans="1:13" x14ac:dyDescent="0.25">
      <c r="A371" s="12"/>
      <c r="B371" s="14"/>
      <c r="C371" s="19"/>
      <c r="D371" s="13"/>
      <c r="E371" s="8" t="str">
        <f>IFERROR(IF(D371="No CAS","",INDEX('DEQ Pollutant List'!$B$7:$B$611,MATCH('5. Pollutant Emissions - MB'!D371,'DEQ Pollutant List'!$A$7:$A$611,0))),"")</f>
        <v/>
      </c>
      <c r="F371" s="20"/>
      <c r="G371" s="37"/>
      <c r="H371" s="47"/>
      <c r="I371" s="47"/>
      <c r="J371" s="38"/>
      <c r="K371" s="18"/>
      <c r="L371" s="12" cm="1">
        <f t="array" ref="L371">IFERROR(IF(ISBLANK($B371),_xlfn.XLOOKUP($A371&amp;$C371,'4. TEUs &amp; Activities- MB'!$A$9:$A$194&amp;'4. TEUs &amp; Activities- MB'!$E$9:$E$194,'4. TEUs &amp; Activities- MB'!$V$9:$V$194),_xlfn.XLOOKUP($B371&amp;$C371,'4. TEUs &amp; Activities- MB'!$B$9:$B$194&amp;'4. TEUs &amp; Activities- MB'!$E$9:$E$194,'4. TEUs &amp; Activities- MB'!$V$9:$V$194))*$F371*IF(ISBLANK($G371),1,$G371)*IF(ISBLANK($H371),1,(1-$H371))*IF(ISBLANK($I371),1,(1-$I371))*IF(ISBLANK($J371),1,(1-$J371)),"REVIEW")</f>
        <v>0</v>
      </c>
      <c r="M371" s="16" cm="1">
        <f t="array" ref="M371">IFERROR(IF(ISBLANK($B371),_xlfn.XLOOKUP($A371&amp;$C371,'4. TEUs &amp; Activities- MB'!$A$9:$A$194&amp;'4. TEUs &amp; Activities- MB'!$E$9:$E$194,'4. TEUs &amp; Activities- MB'!$W$9:$W$194),_xlfn.XLOOKUP($B371&amp;$C371,'4. TEUs &amp; Activities- MB'!$B$9:$B$194&amp;'4. TEUs &amp; Activities- MB'!$E$9:$E$194,'4. TEUs &amp; Activities- MB'!$W$9:$W$194))*$F371*IF(ISBLANK($G371),1,$G371)*IF(ISBLANK($H371),1,(1-$H371))*IF(ISBLANK($I371),1,(1-$I371))*IF(ISBLANK($J371),1,(1-$J371)),"REVIEW")</f>
        <v>0</v>
      </c>
    </row>
    <row r="372" spans="1:13" x14ac:dyDescent="0.25">
      <c r="A372" s="12"/>
      <c r="B372" s="14"/>
      <c r="C372" s="19"/>
      <c r="D372" s="13"/>
      <c r="E372" s="8" t="str">
        <f>IFERROR(IF(D372="No CAS","",INDEX('DEQ Pollutant List'!$B$7:$B$611,MATCH('5. Pollutant Emissions - MB'!D372,'DEQ Pollutant List'!$A$7:$A$611,0))),"")</f>
        <v/>
      </c>
      <c r="F372" s="20"/>
      <c r="G372" s="37"/>
      <c r="H372" s="47"/>
      <c r="I372" s="47"/>
      <c r="J372" s="38"/>
      <c r="K372" s="18"/>
      <c r="L372" s="12" cm="1">
        <f t="array" ref="L372">IFERROR(IF(ISBLANK($B372),_xlfn.XLOOKUP($A372&amp;$C372,'4. TEUs &amp; Activities- MB'!$A$9:$A$194&amp;'4. TEUs &amp; Activities- MB'!$E$9:$E$194,'4. TEUs &amp; Activities- MB'!$V$9:$V$194),_xlfn.XLOOKUP($B372&amp;$C372,'4. TEUs &amp; Activities- MB'!$B$9:$B$194&amp;'4. TEUs &amp; Activities- MB'!$E$9:$E$194,'4. TEUs &amp; Activities- MB'!$V$9:$V$194))*$F372*IF(ISBLANK($G372),1,$G372)*IF(ISBLANK($H372),1,(1-$H372))*IF(ISBLANK($I372),1,(1-$I372))*IF(ISBLANK($J372),1,(1-$J372)),"REVIEW")</f>
        <v>0</v>
      </c>
      <c r="M372" s="16" cm="1">
        <f t="array" ref="M372">IFERROR(IF(ISBLANK($B372),_xlfn.XLOOKUP($A372&amp;$C372,'4. TEUs &amp; Activities- MB'!$A$9:$A$194&amp;'4. TEUs &amp; Activities- MB'!$E$9:$E$194,'4. TEUs &amp; Activities- MB'!$W$9:$W$194),_xlfn.XLOOKUP($B372&amp;$C372,'4. TEUs &amp; Activities- MB'!$B$9:$B$194&amp;'4. TEUs &amp; Activities- MB'!$E$9:$E$194,'4. TEUs &amp; Activities- MB'!$W$9:$W$194))*$F372*IF(ISBLANK($G372),1,$G372)*IF(ISBLANK($H372),1,(1-$H372))*IF(ISBLANK($I372),1,(1-$I372))*IF(ISBLANK($J372),1,(1-$J372)),"REVIEW")</f>
        <v>0</v>
      </c>
    </row>
    <row r="373" spans="1:13" x14ac:dyDescent="0.25">
      <c r="A373" s="12"/>
      <c r="B373" s="14"/>
      <c r="C373" s="19"/>
      <c r="D373" s="13"/>
      <c r="E373" s="8" t="str">
        <f>IFERROR(IF(D373="No CAS","",INDEX('DEQ Pollutant List'!$B$7:$B$611,MATCH('5. Pollutant Emissions - MB'!D373,'DEQ Pollutant List'!$A$7:$A$611,0))),"")</f>
        <v/>
      </c>
      <c r="F373" s="20"/>
      <c r="G373" s="37"/>
      <c r="H373" s="47"/>
      <c r="I373" s="47"/>
      <c r="J373" s="38"/>
      <c r="K373" s="18"/>
      <c r="L373" s="12" cm="1">
        <f t="array" ref="L373">IFERROR(IF(ISBLANK($B373),_xlfn.XLOOKUP($A373&amp;$C373,'4. TEUs &amp; Activities- MB'!$A$9:$A$194&amp;'4. TEUs &amp; Activities- MB'!$E$9:$E$194,'4. TEUs &amp; Activities- MB'!$V$9:$V$194),_xlfn.XLOOKUP($B373&amp;$C373,'4. TEUs &amp; Activities- MB'!$B$9:$B$194&amp;'4. TEUs &amp; Activities- MB'!$E$9:$E$194,'4. TEUs &amp; Activities- MB'!$V$9:$V$194))*$F373*IF(ISBLANK($G373),1,$G373)*IF(ISBLANK($H373),1,(1-$H373))*IF(ISBLANK($I373),1,(1-$I373))*IF(ISBLANK($J373),1,(1-$J373)),"REVIEW")</f>
        <v>0</v>
      </c>
      <c r="M373" s="16" cm="1">
        <f t="array" ref="M373">IFERROR(IF(ISBLANK($B373),_xlfn.XLOOKUP($A373&amp;$C373,'4. TEUs &amp; Activities- MB'!$A$9:$A$194&amp;'4. TEUs &amp; Activities- MB'!$E$9:$E$194,'4. TEUs &amp; Activities- MB'!$W$9:$W$194),_xlfn.XLOOKUP($B373&amp;$C373,'4. TEUs &amp; Activities- MB'!$B$9:$B$194&amp;'4. TEUs &amp; Activities- MB'!$E$9:$E$194,'4. TEUs &amp; Activities- MB'!$W$9:$W$194))*$F373*IF(ISBLANK($G373),1,$G373)*IF(ISBLANK($H373),1,(1-$H373))*IF(ISBLANK($I373),1,(1-$I373))*IF(ISBLANK($J373),1,(1-$J373)),"REVIEW")</f>
        <v>0</v>
      </c>
    </row>
    <row r="374" spans="1:13" x14ac:dyDescent="0.25">
      <c r="A374" s="12"/>
      <c r="B374" s="14"/>
      <c r="C374" s="19"/>
      <c r="D374" s="13"/>
      <c r="E374" s="8" t="str">
        <f>IFERROR(IF(D374="No CAS","",INDEX('DEQ Pollutant List'!$B$7:$B$611,MATCH('5. Pollutant Emissions - MB'!D374,'DEQ Pollutant List'!$A$7:$A$611,0))),"")</f>
        <v/>
      </c>
      <c r="F374" s="20"/>
      <c r="G374" s="37"/>
      <c r="H374" s="47"/>
      <c r="I374" s="47"/>
      <c r="J374" s="38"/>
      <c r="K374" s="18"/>
      <c r="L374" s="12" cm="1">
        <f t="array" ref="L374">IFERROR(IF(ISBLANK($B374),_xlfn.XLOOKUP($A374&amp;$C374,'4. TEUs &amp; Activities- MB'!$A$9:$A$194&amp;'4. TEUs &amp; Activities- MB'!$E$9:$E$194,'4. TEUs &amp; Activities- MB'!$V$9:$V$194),_xlfn.XLOOKUP($B374&amp;$C374,'4. TEUs &amp; Activities- MB'!$B$9:$B$194&amp;'4. TEUs &amp; Activities- MB'!$E$9:$E$194,'4. TEUs &amp; Activities- MB'!$V$9:$V$194))*$F374*IF(ISBLANK($G374),1,$G374)*IF(ISBLANK($H374),1,(1-$H374))*IF(ISBLANK($I374),1,(1-$I374))*IF(ISBLANK($J374),1,(1-$J374)),"REVIEW")</f>
        <v>0</v>
      </c>
      <c r="M374" s="16" cm="1">
        <f t="array" ref="M374">IFERROR(IF(ISBLANK($B374),_xlfn.XLOOKUP($A374&amp;$C374,'4. TEUs &amp; Activities- MB'!$A$9:$A$194&amp;'4. TEUs &amp; Activities- MB'!$E$9:$E$194,'4. TEUs &amp; Activities- MB'!$W$9:$W$194),_xlfn.XLOOKUP($B374&amp;$C374,'4. TEUs &amp; Activities- MB'!$B$9:$B$194&amp;'4. TEUs &amp; Activities- MB'!$E$9:$E$194,'4. TEUs &amp; Activities- MB'!$W$9:$W$194))*$F374*IF(ISBLANK($G374),1,$G374)*IF(ISBLANK($H374),1,(1-$H374))*IF(ISBLANK($I374),1,(1-$I374))*IF(ISBLANK($J374),1,(1-$J374)),"REVIEW")</f>
        <v>0</v>
      </c>
    </row>
    <row r="375" spans="1:13" x14ac:dyDescent="0.25">
      <c r="A375" s="12"/>
      <c r="B375" s="14"/>
      <c r="C375" s="19"/>
      <c r="D375" s="13"/>
      <c r="E375" s="8" t="str">
        <f>IFERROR(IF(D375="No CAS","",INDEX('DEQ Pollutant List'!$B$7:$B$611,MATCH('5. Pollutant Emissions - MB'!D375,'DEQ Pollutant List'!$A$7:$A$611,0))),"")</f>
        <v/>
      </c>
      <c r="F375" s="20"/>
      <c r="G375" s="37"/>
      <c r="H375" s="47"/>
      <c r="I375" s="47"/>
      <c r="J375" s="38"/>
      <c r="K375" s="18"/>
      <c r="L375" s="12" cm="1">
        <f t="array" ref="L375">IFERROR(IF(ISBLANK($B375),_xlfn.XLOOKUP($A375&amp;$C375,'4. TEUs &amp; Activities- MB'!$A$9:$A$194&amp;'4. TEUs &amp; Activities- MB'!$E$9:$E$194,'4. TEUs &amp; Activities- MB'!$V$9:$V$194),_xlfn.XLOOKUP($B375&amp;$C375,'4. TEUs &amp; Activities- MB'!$B$9:$B$194&amp;'4. TEUs &amp; Activities- MB'!$E$9:$E$194,'4. TEUs &amp; Activities- MB'!$V$9:$V$194))*$F375*IF(ISBLANK($G375),1,$G375)*IF(ISBLANK($H375),1,(1-$H375))*IF(ISBLANK($I375),1,(1-$I375))*IF(ISBLANK($J375),1,(1-$J375)),"REVIEW")</f>
        <v>0</v>
      </c>
      <c r="M375" s="16" cm="1">
        <f t="array" ref="M375">IFERROR(IF(ISBLANK($B375),_xlfn.XLOOKUP($A375&amp;$C375,'4. TEUs &amp; Activities- MB'!$A$9:$A$194&amp;'4. TEUs &amp; Activities- MB'!$E$9:$E$194,'4. TEUs &amp; Activities- MB'!$W$9:$W$194),_xlfn.XLOOKUP($B375&amp;$C375,'4. TEUs &amp; Activities- MB'!$B$9:$B$194&amp;'4. TEUs &amp; Activities- MB'!$E$9:$E$194,'4. TEUs &amp; Activities- MB'!$W$9:$W$194))*$F375*IF(ISBLANK($G375),1,$G375)*IF(ISBLANK($H375),1,(1-$H375))*IF(ISBLANK($I375),1,(1-$I375))*IF(ISBLANK($J375),1,(1-$J375)),"REVIEW")</f>
        <v>0</v>
      </c>
    </row>
    <row r="376" spans="1:13" x14ac:dyDescent="0.25">
      <c r="A376" s="12"/>
      <c r="B376" s="14"/>
      <c r="C376" s="19"/>
      <c r="D376" s="13"/>
      <c r="E376" s="8" t="str">
        <f>IFERROR(IF(D376="No CAS","",INDEX('DEQ Pollutant List'!$B$7:$B$611,MATCH('5. Pollutant Emissions - MB'!D376,'DEQ Pollutant List'!$A$7:$A$611,0))),"")</f>
        <v/>
      </c>
      <c r="F376" s="20"/>
      <c r="G376" s="37"/>
      <c r="H376" s="47"/>
      <c r="I376" s="47"/>
      <c r="J376" s="38"/>
      <c r="K376" s="18"/>
      <c r="L376" s="12" cm="1">
        <f t="array" ref="L376">IFERROR(IF(ISBLANK($B376),_xlfn.XLOOKUP($A376&amp;$C376,'4. TEUs &amp; Activities- MB'!$A$9:$A$194&amp;'4. TEUs &amp; Activities- MB'!$E$9:$E$194,'4. TEUs &amp; Activities- MB'!$V$9:$V$194),_xlfn.XLOOKUP($B376&amp;$C376,'4. TEUs &amp; Activities- MB'!$B$9:$B$194&amp;'4. TEUs &amp; Activities- MB'!$E$9:$E$194,'4. TEUs &amp; Activities- MB'!$V$9:$V$194))*$F376*IF(ISBLANK($G376),1,$G376)*IF(ISBLANK($H376),1,(1-$H376))*IF(ISBLANK($I376),1,(1-$I376))*IF(ISBLANK($J376),1,(1-$J376)),"REVIEW")</f>
        <v>0</v>
      </c>
      <c r="M376" s="16" cm="1">
        <f t="array" ref="M376">IFERROR(IF(ISBLANK($B376),_xlfn.XLOOKUP($A376&amp;$C376,'4. TEUs &amp; Activities- MB'!$A$9:$A$194&amp;'4. TEUs &amp; Activities- MB'!$E$9:$E$194,'4. TEUs &amp; Activities- MB'!$W$9:$W$194),_xlfn.XLOOKUP($B376&amp;$C376,'4. TEUs &amp; Activities- MB'!$B$9:$B$194&amp;'4. TEUs &amp; Activities- MB'!$E$9:$E$194,'4. TEUs &amp; Activities- MB'!$W$9:$W$194))*$F376*IF(ISBLANK($G376),1,$G376)*IF(ISBLANK($H376),1,(1-$H376))*IF(ISBLANK($I376),1,(1-$I376))*IF(ISBLANK($J376),1,(1-$J376)),"REVIEW")</f>
        <v>0</v>
      </c>
    </row>
    <row r="377" spans="1:13" x14ac:dyDescent="0.25">
      <c r="A377" s="12"/>
      <c r="B377" s="14"/>
      <c r="C377" s="19"/>
      <c r="D377" s="13"/>
      <c r="E377" s="8" t="str">
        <f>IFERROR(IF(D377="No CAS","",INDEX('DEQ Pollutant List'!$B$7:$B$611,MATCH('5. Pollutant Emissions - MB'!D377,'DEQ Pollutant List'!$A$7:$A$611,0))),"")</f>
        <v/>
      </c>
      <c r="F377" s="20"/>
      <c r="G377" s="37"/>
      <c r="H377" s="47"/>
      <c r="I377" s="47"/>
      <c r="J377" s="38"/>
      <c r="K377" s="18"/>
      <c r="L377" s="12" cm="1">
        <f t="array" ref="L377">IFERROR(IF(ISBLANK($B377),_xlfn.XLOOKUP($A377&amp;$C377,'4. TEUs &amp; Activities- MB'!$A$9:$A$194&amp;'4. TEUs &amp; Activities- MB'!$E$9:$E$194,'4. TEUs &amp; Activities- MB'!$V$9:$V$194),_xlfn.XLOOKUP($B377&amp;$C377,'4. TEUs &amp; Activities- MB'!$B$9:$B$194&amp;'4. TEUs &amp; Activities- MB'!$E$9:$E$194,'4. TEUs &amp; Activities- MB'!$V$9:$V$194))*$F377*IF(ISBLANK($G377),1,$G377)*IF(ISBLANK($H377),1,(1-$H377))*IF(ISBLANK($I377),1,(1-$I377))*IF(ISBLANK($J377),1,(1-$J377)),"REVIEW")</f>
        <v>0</v>
      </c>
      <c r="M377" s="16" cm="1">
        <f t="array" ref="M377">IFERROR(IF(ISBLANK($B377),_xlfn.XLOOKUP($A377&amp;$C377,'4. TEUs &amp; Activities- MB'!$A$9:$A$194&amp;'4. TEUs &amp; Activities- MB'!$E$9:$E$194,'4. TEUs &amp; Activities- MB'!$W$9:$W$194),_xlfn.XLOOKUP($B377&amp;$C377,'4. TEUs &amp; Activities- MB'!$B$9:$B$194&amp;'4. TEUs &amp; Activities- MB'!$E$9:$E$194,'4. TEUs &amp; Activities- MB'!$W$9:$W$194))*$F377*IF(ISBLANK($G377),1,$G377)*IF(ISBLANK($H377),1,(1-$H377))*IF(ISBLANK($I377),1,(1-$I377))*IF(ISBLANK($J377),1,(1-$J377)),"REVIEW")</f>
        <v>0</v>
      </c>
    </row>
    <row r="378" spans="1:13" x14ac:dyDescent="0.25">
      <c r="A378" s="12"/>
      <c r="B378" s="14"/>
      <c r="C378" s="19"/>
      <c r="D378" s="13"/>
      <c r="E378" s="8" t="str">
        <f>IFERROR(IF(D378="No CAS","",INDEX('DEQ Pollutant List'!$B$7:$B$611,MATCH('5. Pollutant Emissions - MB'!D378,'DEQ Pollutant List'!$A$7:$A$611,0))),"")</f>
        <v/>
      </c>
      <c r="F378" s="20"/>
      <c r="G378" s="37"/>
      <c r="H378" s="47"/>
      <c r="I378" s="47"/>
      <c r="J378" s="38"/>
      <c r="K378" s="18"/>
      <c r="L378" s="12" cm="1">
        <f t="array" ref="L378">IFERROR(IF(ISBLANK($B378),_xlfn.XLOOKUP($A378&amp;$C378,'4. TEUs &amp; Activities- MB'!$A$9:$A$194&amp;'4. TEUs &amp; Activities- MB'!$E$9:$E$194,'4. TEUs &amp; Activities- MB'!$V$9:$V$194),_xlfn.XLOOKUP($B378&amp;$C378,'4. TEUs &amp; Activities- MB'!$B$9:$B$194&amp;'4. TEUs &amp; Activities- MB'!$E$9:$E$194,'4. TEUs &amp; Activities- MB'!$V$9:$V$194))*$F378*IF(ISBLANK($G378),1,$G378)*IF(ISBLANK($H378),1,(1-$H378))*IF(ISBLANK($I378),1,(1-$I378))*IF(ISBLANK($J378),1,(1-$J378)),"REVIEW")</f>
        <v>0</v>
      </c>
      <c r="M378" s="16" cm="1">
        <f t="array" ref="M378">IFERROR(IF(ISBLANK($B378),_xlfn.XLOOKUP($A378&amp;$C378,'4. TEUs &amp; Activities- MB'!$A$9:$A$194&amp;'4. TEUs &amp; Activities- MB'!$E$9:$E$194,'4. TEUs &amp; Activities- MB'!$W$9:$W$194),_xlfn.XLOOKUP($B378&amp;$C378,'4. TEUs &amp; Activities- MB'!$B$9:$B$194&amp;'4. TEUs &amp; Activities- MB'!$E$9:$E$194,'4. TEUs &amp; Activities- MB'!$W$9:$W$194))*$F378*IF(ISBLANK($G378),1,$G378)*IF(ISBLANK($H378),1,(1-$H378))*IF(ISBLANK($I378),1,(1-$I378))*IF(ISBLANK($J378),1,(1-$J378)),"REVIEW")</f>
        <v>0</v>
      </c>
    </row>
    <row r="379" spans="1:13" x14ac:dyDescent="0.25">
      <c r="A379" s="12"/>
      <c r="B379" s="14"/>
      <c r="C379" s="19"/>
      <c r="D379" s="13"/>
      <c r="E379" s="8" t="str">
        <f>IFERROR(IF(D379="No CAS","",INDEX('DEQ Pollutant List'!$B$7:$B$611,MATCH('5. Pollutant Emissions - MB'!D379,'DEQ Pollutant List'!$A$7:$A$611,0))),"")</f>
        <v/>
      </c>
      <c r="F379" s="20"/>
      <c r="G379" s="37"/>
      <c r="H379" s="47"/>
      <c r="I379" s="47"/>
      <c r="J379" s="38"/>
      <c r="K379" s="18"/>
      <c r="L379" s="12" cm="1">
        <f t="array" ref="L379">IFERROR(IF(ISBLANK($B379),_xlfn.XLOOKUP($A379&amp;$C379,'4. TEUs &amp; Activities- MB'!$A$9:$A$194&amp;'4. TEUs &amp; Activities- MB'!$E$9:$E$194,'4. TEUs &amp; Activities- MB'!$V$9:$V$194),_xlfn.XLOOKUP($B379&amp;$C379,'4. TEUs &amp; Activities- MB'!$B$9:$B$194&amp;'4. TEUs &amp; Activities- MB'!$E$9:$E$194,'4. TEUs &amp; Activities- MB'!$V$9:$V$194))*$F379*IF(ISBLANK($G379),1,$G379)*IF(ISBLANK($H379),1,(1-$H379))*IF(ISBLANK($I379),1,(1-$I379))*IF(ISBLANK($J379),1,(1-$J379)),"REVIEW")</f>
        <v>0</v>
      </c>
      <c r="M379" s="16" cm="1">
        <f t="array" ref="M379">IFERROR(IF(ISBLANK($B379),_xlfn.XLOOKUP($A379&amp;$C379,'4. TEUs &amp; Activities- MB'!$A$9:$A$194&amp;'4. TEUs &amp; Activities- MB'!$E$9:$E$194,'4. TEUs &amp; Activities- MB'!$W$9:$W$194),_xlfn.XLOOKUP($B379&amp;$C379,'4. TEUs &amp; Activities- MB'!$B$9:$B$194&amp;'4. TEUs &amp; Activities- MB'!$E$9:$E$194,'4. TEUs &amp; Activities- MB'!$W$9:$W$194))*$F379*IF(ISBLANK($G379),1,$G379)*IF(ISBLANK($H379),1,(1-$H379))*IF(ISBLANK($I379),1,(1-$I379))*IF(ISBLANK($J379),1,(1-$J379)),"REVIEW")</f>
        <v>0</v>
      </c>
    </row>
    <row r="380" spans="1:13" x14ac:dyDescent="0.25">
      <c r="A380" s="12"/>
      <c r="B380" s="14"/>
      <c r="C380" s="19"/>
      <c r="D380" s="13"/>
      <c r="E380" s="8" t="str">
        <f>IFERROR(IF(D380="No CAS","",INDEX('DEQ Pollutant List'!$B$7:$B$611,MATCH('5. Pollutant Emissions - MB'!D380,'DEQ Pollutant List'!$A$7:$A$611,0))),"")</f>
        <v/>
      </c>
      <c r="F380" s="20"/>
      <c r="G380" s="37"/>
      <c r="H380" s="47"/>
      <c r="I380" s="47"/>
      <c r="J380" s="38"/>
      <c r="K380" s="18"/>
      <c r="L380" s="12" cm="1">
        <f t="array" ref="L380">IFERROR(IF(ISBLANK($B380),_xlfn.XLOOKUP($A380&amp;$C380,'4. TEUs &amp; Activities- MB'!$A$9:$A$194&amp;'4. TEUs &amp; Activities- MB'!$E$9:$E$194,'4. TEUs &amp; Activities- MB'!$V$9:$V$194),_xlfn.XLOOKUP($B380&amp;$C380,'4. TEUs &amp; Activities- MB'!$B$9:$B$194&amp;'4. TEUs &amp; Activities- MB'!$E$9:$E$194,'4. TEUs &amp; Activities- MB'!$V$9:$V$194))*$F380*IF(ISBLANK($G380),1,$G380)*IF(ISBLANK($H380),1,(1-$H380))*IF(ISBLANK($I380),1,(1-$I380))*IF(ISBLANK($J380),1,(1-$J380)),"REVIEW")</f>
        <v>0</v>
      </c>
      <c r="M380" s="16" cm="1">
        <f t="array" ref="M380">IFERROR(IF(ISBLANK($B380),_xlfn.XLOOKUP($A380&amp;$C380,'4. TEUs &amp; Activities- MB'!$A$9:$A$194&amp;'4. TEUs &amp; Activities- MB'!$E$9:$E$194,'4. TEUs &amp; Activities- MB'!$W$9:$W$194),_xlfn.XLOOKUP($B380&amp;$C380,'4. TEUs &amp; Activities- MB'!$B$9:$B$194&amp;'4. TEUs &amp; Activities- MB'!$E$9:$E$194,'4. TEUs &amp; Activities- MB'!$W$9:$W$194))*$F380*IF(ISBLANK($G380),1,$G380)*IF(ISBLANK($H380),1,(1-$H380))*IF(ISBLANK($I380),1,(1-$I380))*IF(ISBLANK($J380),1,(1-$J380)),"REVIEW")</f>
        <v>0</v>
      </c>
    </row>
    <row r="381" spans="1:13" x14ac:dyDescent="0.25">
      <c r="A381" s="12"/>
      <c r="B381" s="14"/>
      <c r="C381" s="19"/>
      <c r="D381" s="13"/>
      <c r="E381" s="8" t="str">
        <f>IFERROR(IF(D381="No CAS","",INDEX('DEQ Pollutant List'!$B$7:$B$611,MATCH('5. Pollutant Emissions - MB'!D381,'DEQ Pollutant List'!$A$7:$A$611,0))),"")</f>
        <v/>
      </c>
      <c r="F381" s="20"/>
      <c r="G381" s="37"/>
      <c r="H381" s="47"/>
      <c r="I381" s="47"/>
      <c r="J381" s="38"/>
      <c r="K381" s="18"/>
      <c r="L381" s="12" cm="1">
        <f t="array" ref="L381">IFERROR(IF(ISBLANK($B381),_xlfn.XLOOKUP($A381&amp;$C381,'4. TEUs &amp; Activities- MB'!$A$9:$A$194&amp;'4. TEUs &amp; Activities- MB'!$E$9:$E$194,'4. TEUs &amp; Activities- MB'!$V$9:$V$194),_xlfn.XLOOKUP($B381&amp;$C381,'4. TEUs &amp; Activities- MB'!$B$9:$B$194&amp;'4. TEUs &amp; Activities- MB'!$E$9:$E$194,'4. TEUs &amp; Activities- MB'!$V$9:$V$194))*$F381*IF(ISBLANK($G381),1,$G381)*IF(ISBLANK($H381),1,(1-$H381))*IF(ISBLANK($I381),1,(1-$I381))*IF(ISBLANK($J381),1,(1-$J381)),"REVIEW")</f>
        <v>0</v>
      </c>
      <c r="M381" s="16" cm="1">
        <f t="array" ref="M381">IFERROR(IF(ISBLANK($B381),_xlfn.XLOOKUP($A381&amp;$C381,'4. TEUs &amp; Activities- MB'!$A$9:$A$194&amp;'4. TEUs &amp; Activities- MB'!$E$9:$E$194,'4. TEUs &amp; Activities- MB'!$W$9:$W$194),_xlfn.XLOOKUP($B381&amp;$C381,'4. TEUs &amp; Activities- MB'!$B$9:$B$194&amp;'4. TEUs &amp; Activities- MB'!$E$9:$E$194,'4. TEUs &amp; Activities- MB'!$W$9:$W$194))*$F381*IF(ISBLANK($G381),1,$G381)*IF(ISBLANK($H381),1,(1-$H381))*IF(ISBLANK($I381),1,(1-$I381))*IF(ISBLANK($J381),1,(1-$J381)),"REVIEW")</f>
        <v>0</v>
      </c>
    </row>
    <row r="382" spans="1:13" x14ac:dyDescent="0.25">
      <c r="A382" s="12"/>
      <c r="B382" s="14"/>
      <c r="C382" s="19"/>
      <c r="D382" s="13"/>
      <c r="E382" s="8" t="str">
        <f>IFERROR(IF(D382="No CAS","",INDEX('DEQ Pollutant List'!$B$7:$B$611,MATCH('5. Pollutant Emissions - MB'!D382,'DEQ Pollutant List'!$A$7:$A$611,0))),"")</f>
        <v/>
      </c>
      <c r="F382" s="20"/>
      <c r="G382" s="37"/>
      <c r="H382" s="47"/>
      <c r="I382" s="47"/>
      <c r="J382" s="38"/>
      <c r="K382" s="18"/>
      <c r="L382" s="12" cm="1">
        <f t="array" ref="L382">IFERROR(IF(ISBLANK($B382),_xlfn.XLOOKUP($A382&amp;$C382,'4. TEUs &amp; Activities- MB'!$A$9:$A$194&amp;'4. TEUs &amp; Activities- MB'!$E$9:$E$194,'4. TEUs &amp; Activities- MB'!$V$9:$V$194),_xlfn.XLOOKUP($B382&amp;$C382,'4. TEUs &amp; Activities- MB'!$B$9:$B$194&amp;'4. TEUs &amp; Activities- MB'!$E$9:$E$194,'4. TEUs &amp; Activities- MB'!$V$9:$V$194))*$F382*IF(ISBLANK($G382),1,$G382)*IF(ISBLANK($H382),1,(1-$H382))*IF(ISBLANK($I382),1,(1-$I382))*IF(ISBLANK($J382),1,(1-$J382)),"REVIEW")</f>
        <v>0</v>
      </c>
      <c r="M382" s="16" cm="1">
        <f t="array" ref="M382">IFERROR(IF(ISBLANK($B382),_xlfn.XLOOKUP($A382&amp;$C382,'4. TEUs &amp; Activities- MB'!$A$9:$A$194&amp;'4. TEUs &amp; Activities- MB'!$E$9:$E$194,'4. TEUs &amp; Activities- MB'!$W$9:$W$194),_xlfn.XLOOKUP($B382&amp;$C382,'4. TEUs &amp; Activities- MB'!$B$9:$B$194&amp;'4. TEUs &amp; Activities- MB'!$E$9:$E$194,'4. TEUs &amp; Activities- MB'!$W$9:$W$194))*$F382*IF(ISBLANK($G382),1,$G382)*IF(ISBLANK($H382),1,(1-$H382))*IF(ISBLANK($I382),1,(1-$I382))*IF(ISBLANK($J382),1,(1-$J382)),"REVIEW")</f>
        <v>0</v>
      </c>
    </row>
    <row r="383" spans="1:13" x14ac:dyDescent="0.25">
      <c r="A383" s="12"/>
      <c r="B383" s="14"/>
      <c r="C383" s="19"/>
      <c r="D383" s="13"/>
      <c r="E383" s="8" t="str">
        <f>IFERROR(IF(D383="No CAS","",INDEX('DEQ Pollutant List'!$B$7:$B$611,MATCH('5. Pollutant Emissions - MB'!D383,'DEQ Pollutant List'!$A$7:$A$611,0))),"")</f>
        <v/>
      </c>
      <c r="F383" s="20"/>
      <c r="G383" s="37"/>
      <c r="H383" s="47"/>
      <c r="I383" s="47"/>
      <c r="J383" s="38"/>
      <c r="K383" s="18"/>
      <c r="L383" s="12" cm="1">
        <f t="array" ref="L383">IFERROR(IF(ISBLANK($B383),_xlfn.XLOOKUP($A383&amp;$C383,'4. TEUs &amp; Activities- MB'!$A$9:$A$194&amp;'4. TEUs &amp; Activities- MB'!$E$9:$E$194,'4. TEUs &amp; Activities- MB'!$V$9:$V$194),_xlfn.XLOOKUP($B383&amp;$C383,'4. TEUs &amp; Activities- MB'!$B$9:$B$194&amp;'4. TEUs &amp; Activities- MB'!$E$9:$E$194,'4. TEUs &amp; Activities- MB'!$V$9:$V$194))*$F383*IF(ISBLANK($G383),1,$G383)*IF(ISBLANK($H383),1,(1-$H383))*IF(ISBLANK($I383),1,(1-$I383))*IF(ISBLANK($J383),1,(1-$J383)),"REVIEW")</f>
        <v>0</v>
      </c>
      <c r="M383" s="16" cm="1">
        <f t="array" ref="M383">IFERROR(IF(ISBLANK($B383),_xlfn.XLOOKUP($A383&amp;$C383,'4. TEUs &amp; Activities- MB'!$A$9:$A$194&amp;'4. TEUs &amp; Activities- MB'!$E$9:$E$194,'4. TEUs &amp; Activities- MB'!$W$9:$W$194),_xlfn.XLOOKUP($B383&amp;$C383,'4. TEUs &amp; Activities- MB'!$B$9:$B$194&amp;'4. TEUs &amp; Activities- MB'!$E$9:$E$194,'4. TEUs &amp; Activities- MB'!$W$9:$W$194))*$F383*IF(ISBLANK($G383),1,$G383)*IF(ISBLANK($H383),1,(1-$H383))*IF(ISBLANK($I383),1,(1-$I383))*IF(ISBLANK($J383),1,(1-$J383)),"REVIEW")</f>
        <v>0</v>
      </c>
    </row>
    <row r="384" spans="1:13" x14ac:dyDescent="0.25">
      <c r="A384" s="12"/>
      <c r="B384" s="14"/>
      <c r="C384" s="19"/>
      <c r="D384" s="13"/>
      <c r="E384" s="8" t="str">
        <f>IFERROR(IF(D384="No CAS","",INDEX('DEQ Pollutant List'!$B$7:$B$611,MATCH('5. Pollutant Emissions - MB'!D384,'DEQ Pollutant List'!$A$7:$A$611,0))),"")</f>
        <v/>
      </c>
      <c r="F384" s="20"/>
      <c r="G384" s="37"/>
      <c r="H384" s="47"/>
      <c r="I384" s="47"/>
      <c r="J384" s="38"/>
      <c r="K384" s="18"/>
      <c r="L384" s="12" cm="1">
        <f t="array" ref="L384">IFERROR(IF(ISBLANK($B384),_xlfn.XLOOKUP($A384&amp;$C384,'4. TEUs &amp; Activities- MB'!$A$9:$A$194&amp;'4. TEUs &amp; Activities- MB'!$E$9:$E$194,'4. TEUs &amp; Activities- MB'!$V$9:$V$194),_xlfn.XLOOKUP($B384&amp;$C384,'4. TEUs &amp; Activities- MB'!$B$9:$B$194&amp;'4. TEUs &amp; Activities- MB'!$E$9:$E$194,'4. TEUs &amp; Activities- MB'!$V$9:$V$194))*$F384*IF(ISBLANK($G384),1,$G384)*IF(ISBLANK($H384),1,(1-$H384))*IF(ISBLANK($I384),1,(1-$I384))*IF(ISBLANK($J384),1,(1-$J384)),"REVIEW")</f>
        <v>0</v>
      </c>
      <c r="M384" s="16" cm="1">
        <f t="array" ref="M384">IFERROR(IF(ISBLANK($B384),_xlfn.XLOOKUP($A384&amp;$C384,'4. TEUs &amp; Activities- MB'!$A$9:$A$194&amp;'4. TEUs &amp; Activities- MB'!$E$9:$E$194,'4. TEUs &amp; Activities- MB'!$W$9:$W$194),_xlfn.XLOOKUP($B384&amp;$C384,'4. TEUs &amp; Activities- MB'!$B$9:$B$194&amp;'4. TEUs &amp; Activities- MB'!$E$9:$E$194,'4. TEUs &amp; Activities- MB'!$W$9:$W$194))*$F384*IF(ISBLANK($G384),1,$G384)*IF(ISBLANK($H384),1,(1-$H384))*IF(ISBLANK($I384),1,(1-$I384))*IF(ISBLANK($J384),1,(1-$J384)),"REVIEW")</f>
        <v>0</v>
      </c>
    </row>
    <row r="385" spans="1:13" x14ac:dyDescent="0.25">
      <c r="A385" s="12"/>
      <c r="B385" s="14"/>
      <c r="C385" s="19"/>
      <c r="D385" s="13"/>
      <c r="E385" s="8" t="str">
        <f>IFERROR(IF(D385="No CAS","",INDEX('DEQ Pollutant List'!$B$7:$B$611,MATCH('5. Pollutant Emissions - MB'!D385,'DEQ Pollutant List'!$A$7:$A$611,0))),"")</f>
        <v/>
      </c>
      <c r="F385" s="20"/>
      <c r="G385" s="37"/>
      <c r="H385" s="47"/>
      <c r="I385" s="47"/>
      <c r="J385" s="38"/>
      <c r="K385" s="18"/>
      <c r="L385" s="12" cm="1">
        <f t="array" ref="L385">IFERROR(IF(ISBLANK($B385),_xlfn.XLOOKUP($A385&amp;$C385,'4. TEUs &amp; Activities- MB'!$A$9:$A$194&amp;'4. TEUs &amp; Activities- MB'!$E$9:$E$194,'4. TEUs &amp; Activities- MB'!$V$9:$V$194),_xlfn.XLOOKUP($B385&amp;$C385,'4. TEUs &amp; Activities- MB'!$B$9:$B$194&amp;'4. TEUs &amp; Activities- MB'!$E$9:$E$194,'4. TEUs &amp; Activities- MB'!$V$9:$V$194))*$F385*IF(ISBLANK($G385),1,$G385)*IF(ISBLANK($H385),1,(1-$H385))*IF(ISBLANK($I385),1,(1-$I385))*IF(ISBLANK($J385),1,(1-$J385)),"REVIEW")</f>
        <v>0</v>
      </c>
      <c r="M385" s="16" cm="1">
        <f t="array" ref="M385">IFERROR(IF(ISBLANK($B385),_xlfn.XLOOKUP($A385&amp;$C385,'4. TEUs &amp; Activities- MB'!$A$9:$A$194&amp;'4. TEUs &amp; Activities- MB'!$E$9:$E$194,'4. TEUs &amp; Activities- MB'!$W$9:$W$194),_xlfn.XLOOKUP($B385&amp;$C385,'4. TEUs &amp; Activities- MB'!$B$9:$B$194&amp;'4. TEUs &amp; Activities- MB'!$E$9:$E$194,'4. TEUs &amp; Activities- MB'!$W$9:$W$194))*$F385*IF(ISBLANK($G385),1,$G385)*IF(ISBLANK($H385),1,(1-$H385))*IF(ISBLANK($I385),1,(1-$I385))*IF(ISBLANK($J385),1,(1-$J385)),"REVIEW")</f>
        <v>0</v>
      </c>
    </row>
    <row r="386" spans="1:13" x14ac:dyDescent="0.25">
      <c r="A386" s="12"/>
      <c r="B386" s="14"/>
      <c r="C386" s="19"/>
      <c r="D386" s="13"/>
      <c r="E386" s="8" t="str">
        <f>IFERROR(IF(D386="No CAS","",INDEX('DEQ Pollutant List'!$B$7:$B$611,MATCH('5. Pollutant Emissions - MB'!D386,'DEQ Pollutant List'!$A$7:$A$611,0))),"")</f>
        <v/>
      </c>
      <c r="F386" s="20"/>
      <c r="G386" s="37"/>
      <c r="H386" s="47"/>
      <c r="I386" s="47"/>
      <c r="J386" s="38"/>
      <c r="K386" s="18"/>
      <c r="L386" s="12" cm="1">
        <f t="array" ref="L386">IFERROR(IF(ISBLANK($B386),_xlfn.XLOOKUP($A386&amp;$C386,'4. TEUs &amp; Activities- MB'!$A$9:$A$194&amp;'4. TEUs &amp; Activities- MB'!$E$9:$E$194,'4. TEUs &amp; Activities- MB'!$V$9:$V$194),_xlfn.XLOOKUP($B386&amp;$C386,'4. TEUs &amp; Activities- MB'!$B$9:$B$194&amp;'4. TEUs &amp; Activities- MB'!$E$9:$E$194,'4. TEUs &amp; Activities- MB'!$V$9:$V$194))*$F386*IF(ISBLANK($G386),1,$G386)*IF(ISBLANK($H386),1,(1-$H386))*IF(ISBLANK($I386),1,(1-$I386))*IF(ISBLANK($J386),1,(1-$J386)),"REVIEW")</f>
        <v>0</v>
      </c>
      <c r="M386" s="16" cm="1">
        <f t="array" ref="M386">IFERROR(IF(ISBLANK($B386),_xlfn.XLOOKUP($A386&amp;$C386,'4. TEUs &amp; Activities- MB'!$A$9:$A$194&amp;'4. TEUs &amp; Activities- MB'!$E$9:$E$194,'4. TEUs &amp; Activities- MB'!$W$9:$W$194),_xlfn.XLOOKUP($B386&amp;$C386,'4. TEUs &amp; Activities- MB'!$B$9:$B$194&amp;'4. TEUs &amp; Activities- MB'!$E$9:$E$194,'4. TEUs &amp; Activities- MB'!$W$9:$W$194))*$F386*IF(ISBLANK($G386),1,$G386)*IF(ISBLANK($H386),1,(1-$H386))*IF(ISBLANK($I386),1,(1-$I386))*IF(ISBLANK($J386),1,(1-$J386)),"REVIEW")</f>
        <v>0</v>
      </c>
    </row>
    <row r="387" spans="1:13" x14ac:dyDescent="0.25">
      <c r="A387" s="12"/>
      <c r="B387" s="14"/>
      <c r="C387" s="19"/>
      <c r="D387" s="13"/>
      <c r="E387" s="8" t="str">
        <f>IFERROR(IF(D387="No CAS","",INDEX('DEQ Pollutant List'!$B$7:$B$611,MATCH('5. Pollutant Emissions - MB'!D387,'DEQ Pollutant List'!$A$7:$A$611,0))),"")</f>
        <v/>
      </c>
      <c r="F387" s="20"/>
      <c r="G387" s="37"/>
      <c r="H387" s="47"/>
      <c r="I387" s="47"/>
      <c r="J387" s="38"/>
      <c r="K387" s="18"/>
      <c r="L387" s="12" cm="1">
        <f t="array" ref="L387">IFERROR(IF(ISBLANK($B387),_xlfn.XLOOKUP($A387&amp;$C387,'4. TEUs &amp; Activities- MB'!$A$9:$A$194&amp;'4. TEUs &amp; Activities- MB'!$E$9:$E$194,'4. TEUs &amp; Activities- MB'!$V$9:$V$194),_xlfn.XLOOKUP($B387&amp;$C387,'4. TEUs &amp; Activities- MB'!$B$9:$B$194&amp;'4. TEUs &amp; Activities- MB'!$E$9:$E$194,'4. TEUs &amp; Activities- MB'!$V$9:$V$194))*$F387*IF(ISBLANK($G387),1,$G387)*IF(ISBLANK($H387),1,(1-$H387))*IF(ISBLANK($I387),1,(1-$I387))*IF(ISBLANK($J387),1,(1-$J387)),"REVIEW")</f>
        <v>0</v>
      </c>
      <c r="M387" s="16" cm="1">
        <f t="array" ref="M387">IFERROR(IF(ISBLANK($B387),_xlfn.XLOOKUP($A387&amp;$C387,'4. TEUs &amp; Activities- MB'!$A$9:$A$194&amp;'4. TEUs &amp; Activities- MB'!$E$9:$E$194,'4. TEUs &amp; Activities- MB'!$W$9:$W$194),_xlfn.XLOOKUP($B387&amp;$C387,'4. TEUs &amp; Activities- MB'!$B$9:$B$194&amp;'4. TEUs &amp; Activities- MB'!$E$9:$E$194,'4. TEUs &amp; Activities- MB'!$W$9:$W$194))*$F387*IF(ISBLANK($G387),1,$G387)*IF(ISBLANK($H387),1,(1-$H387))*IF(ISBLANK($I387),1,(1-$I387))*IF(ISBLANK($J387),1,(1-$J387)),"REVIEW")</f>
        <v>0</v>
      </c>
    </row>
    <row r="388" spans="1:13" x14ac:dyDescent="0.25">
      <c r="A388" s="12"/>
      <c r="B388" s="14"/>
      <c r="C388" s="19"/>
      <c r="D388" s="13"/>
      <c r="E388" s="8" t="str">
        <f>IFERROR(IF(D388="No CAS","",INDEX('DEQ Pollutant List'!$B$7:$B$611,MATCH('5. Pollutant Emissions - MB'!D388,'DEQ Pollutant List'!$A$7:$A$611,0))),"")</f>
        <v/>
      </c>
      <c r="F388" s="20"/>
      <c r="G388" s="37"/>
      <c r="H388" s="47"/>
      <c r="I388" s="47"/>
      <c r="J388" s="38"/>
      <c r="K388" s="18"/>
      <c r="L388" s="12" cm="1">
        <f t="array" ref="L388">IFERROR(IF(ISBLANK($B388),_xlfn.XLOOKUP($A388&amp;$C388,'4. TEUs &amp; Activities- MB'!$A$9:$A$194&amp;'4. TEUs &amp; Activities- MB'!$E$9:$E$194,'4. TEUs &amp; Activities- MB'!$V$9:$V$194),_xlfn.XLOOKUP($B388&amp;$C388,'4. TEUs &amp; Activities- MB'!$B$9:$B$194&amp;'4. TEUs &amp; Activities- MB'!$E$9:$E$194,'4. TEUs &amp; Activities- MB'!$V$9:$V$194))*$F388*IF(ISBLANK($G388),1,$G388)*IF(ISBLANK($H388),1,(1-$H388))*IF(ISBLANK($I388),1,(1-$I388))*IF(ISBLANK($J388),1,(1-$J388)),"REVIEW")</f>
        <v>0</v>
      </c>
      <c r="M388" s="16" cm="1">
        <f t="array" ref="M388">IFERROR(IF(ISBLANK($B388),_xlfn.XLOOKUP($A388&amp;$C388,'4. TEUs &amp; Activities- MB'!$A$9:$A$194&amp;'4. TEUs &amp; Activities- MB'!$E$9:$E$194,'4. TEUs &amp; Activities- MB'!$W$9:$W$194),_xlfn.XLOOKUP($B388&amp;$C388,'4. TEUs &amp; Activities- MB'!$B$9:$B$194&amp;'4. TEUs &amp; Activities- MB'!$E$9:$E$194,'4. TEUs &amp; Activities- MB'!$W$9:$W$194))*$F388*IF(ISBLANK($G388),1,$G388)*IF(ISBLANK($H388),1,(1-$H388))*IF(ISBLANK($I388),1,(1-$I388))*IF(ISBLANK($J388),1,(1-$J388)),"REVIEW")</f>
        <v>0</v>
      </c>
    </row>
    <row r="389" spans="1:13" x14ac:dyDescent="0.25">
      <c r="A389" s="12"/>
      <c r="B389" s="14"/>
      <c r="C389" s="19"/>
      <c r="D389" s="13"/>
      <c r="E389" s="8" t="str">
        <f>IFERROR(IF(D389="No CAS","",INDEX('DEQ Pollutant List'!$B$7:$B$611,MATCH('5. Pollutant Emissions - MB'!D389,'DEQ Pollutant List'!$A$7:$A$611,0))),"")</f>
        <v/>
      </c>
      <c r="F389" s="20"/>
      <c r="G389" s="37"/>
      <c r="H389" s="47"/>
      <c r="I389" s="47"/>
      <c r="J389" s="38"/>
      <c r="K389" s="18"/>
      <c r="L389" s="12" cm="1">
        <f t="array" ref="L389">IFERROR(IF(ISBLANK($B389),_xlfn.XLOOKUP($A389&amp;$C389,'4. TEUs &amp; Activities- MB'!$A$9:$A$194&amp;'4. TEUs &amp; Activities- MB'!$E$9:$E$194,'4. TEUs &amp; Activities- MB'!$V$9:$V$194),_xlfn.XLOOKUP($B389&amp;$C389,'4. TEUs &amp; Activities- MB'!$B$9:$B$194&amp;'4. TEUs &amp; Activities- MB'!$E$9:$E$194,'4. TEUs &amp; Activities- MB'!$V$9:$V$194))*$F389*IF(ISBLANK($G389),1,$G389)*IF(ISBLANK($H389),1,(1-$H389))*IF(ISBLANK($I389),1,(1-$I389))*IF(ISBLANK($J389),1,(1-$J389)),"REVIEW")</f>
        <v>0</v>
      </c>
      <c r="M389" s="16" cm="1">
        <f t="array" ref="M389">IFERROR(IF(ISBLANK($B389),_xlfn.XLOOKUP($A389&amp;$C389,'4. TEUs &amp; Activities- MB'!$A$9:$A$194&amp;'4. TEUs &amp; Activities- MB'!$E$9:$E$194,'4. TEUs &amp; Activities- MB'!$W$9:$W$194),_xlfn.XLOOKUP($B389&amp;$C389,'4. TEUs &amp; Activities- MB'!$B$9:$B$194&amp;'4. TEUs &amp; Activities- MB'!$E$9:$E$194,'4. TEUs &amp; Activities- MB'!$W$9:$W$194))*$F389*IF(ISBLANK($G389),1,$G389)*IF(ISBLANK($H389),1,(1-$H389))*IF(ISBLANK($I389),1,(1-$I389))*IF(ISBLANK($J389),1,(1-$J389)),"REVIEW")</f>
        <v>0</v>
      </c>
    </row>
    <row r="390" spans="1:13" x14ac:dyDescent="0.25">
      <c r="A390" s="12"/>
      <c r="B390" s="14"/>
      <c r="C390" s="19"/>
      <c r="D390" s="13"/>
      <c r="E390" s="8" t="str">
        <f>IFERROR(IF(D390="No CAS","",INDEX('DEQ Pollutant List'!$B$7:$B$611,MATCH('5. Pollutant Emissions - MB'!D390,'DEQ Pollutant List'!$A$7:$A$611,0))),"")</f>
        <v/>
      </c>
      <c r="F390" s="20"/>
      <c r="G390" s="37"/>
      <c r="H390" s="47"/>
      <c r="I390" s="47"/>
      <c r="J390" s="38"/>
      <c r="K390" s="18"/>
      <c r="L390" s="12" cm="1">
        <f t="array" ref="L390">IFERROR(IF(ISBLANK($B390),_xlfn.XLOOKUP($A390&amp;$C390,'4. TEUs &amp; Activities- MB'!$A$9:$A$194&amp;'4. TEUs &amp; Activities- MB'!$E$9:$E$194,'4. TEUs &amp; Activities- MB'!$V$9:$V$194),_xlfn.XLOOKUP($B390&amp;$C390,'4. TEUs &amp; Activities- MB'!$B$9:$B$194&amp;'4. TEUs &amp; Activities- MB'!$E$9:$E$194,'4. TEUs &amp; Activities- MB'!$V$9:$V$194))*$F390*IF(ISBLANK($G390),1,$G390)*IF(ISBLANK($H390),1,(1-$H390))*IF(ISBLANK($I390),1,(1-$I390))*IF(ISBLANK($J390),1,(1-$J390)),"REVIEW")</f>
        <v>0</v>
      </c>
      <c r="M390" s="16" cm="1">
        <f t="array" ref="M390">IFERROR(IF(ISBLANK($B390),_xlfn.XLOOKUP($A390&amp;$C390,'4. TEUs &amp; Activities- MB'!$A$9:$A$194&amp;'4. TEUs &amp; Activities- MB'!$E$9:$E$194,'4. TEUs &amp; Activities- MB'!$W$9:$W$194),_xlfn.XLOOKUP($B390&amp;$C390,'4. TEUs &amp; Activities- MB'!$B$9:$B$194&amp;'4. TEUs &amp; Activities- MB'!$E$9:$E$194,'4. TEUs &amp; Activities- MB'!$W$9:$W$194))*$F390*IF(ISBLANK($G390),1,$G390)*IF(ISBLANK($H390),1,(1-$H390))*IF(ISBLANK($I390),1,(1-$I390))*IF(ISBLANK($J390),1,(1-$J390)),"REVIEW")</f>
        <v>0</v>
      </c>
    </row>
    <row r="391" spans="1:13" x14ac:dyDescent="0.25">
      <c r="A391" s="12"/>
      <c r="B391" s="14"/>
      <c r="C391" s="19"/>
      <c r="D391" s="13"/>
      <c r="E391" s="8" t="str">
        <f>IFERROR(IF(D391="No CAS","",INDEX('DEQ Pollutant List'!$B$7:$B$611,MATCH('5. Pollutant Emissions - MB'!D391,'DEQ Pollutant List'!$A$7:$A$611,0))),"")</f>
        <v/>
      </c>
      <c r="F391" s="20"/>
      <c r="G391" s="37"/>
      <c r="H391" s="47"/>
      <c r="I391" s="47"/>
      <c r="J391" s="38"/>
      <c r="K391" s="18"/>
      <c r="L391" s="12" cm="1">
        <f t="array" ref="L391">IFERROR(IF(ISBLANK($B391),_xlfn.XLOOKUP($A391&amp;$C391,'4. TEUs &amp; Activities- MB'!$A$9:$A$194&amp;'4. TEUs &amp; Activities- MB'!$E$9:$E$194,'4. TEUs &amp; Activities- MB'!$V$9:$V$194),_xlfn.XLOOKUP($B391&amp;$C391,'4. TEUs &amp; Activities- MB'!$B$9:$B$194&amp;'4. TEUs &amp; Activities- MB'!$E$9:$E$194,'4. TEUs &amp; Activities- MB'!$V$9:$V$194))*$F391*IF(ISBLANK($G391),1,$G391)*IF(ISBLANK($H391),1,(1-$H391))*IF(ISBLANK($I391),1,(1-$I391))*IF(ISBLANK($J391),1,(1-$J391)),"REVIEW")</f>
        <v>0</v>
      </c>
      <c r="M391" s="16" cm="1">
        <f t="array" ref="M391">IFERROR(IF(ISBLANK($B391),_xlfn.XLOOKUP($A391&amp;$C391,'4. TEUs &amp; Activities- MB'!$A$9:$A$194&amp;'4. TEUs &amp; Activities- MB'!$E$9:$E$194,'4. TEUs &amp; Activities- MB'!$W$9:$W$194),_xlfn.XLOOKUP($B391&amp;$C391,'4. TEUs &amp; Activities- MB'!$B$9:$B$194&amp;'4. TEUs &amp; Activities- MB'!$E$9:$E$194,'4. TEUs &amp; Activities- MB'!$W$9:$W$194))*$F391*IF(ISBLANK($G391),1,$G391)*IF(ISBLANK($H391),1,(1-$H391))*IF(ISBLANK($I391),1,(1-$I391))*IF(ISBLANK($J391),1,(1-$J391)),"REVIEW")</f>
        <v>0</v>
      </c>
    </row>
    <row r="392" spans="1:13" x14ac:dyDescent="0.25">
      <c r="A392" s="12"/>
      <c r="B392" s="14"/>
      <c r="C392" s="19"/>
      <c r="D392" s="13"/>
      <c r="E392" s="8" t="str">
        <f>IFERROR(IF(D392="No CAS","",INDEX('DEQ Pollutant List'!$B$7:$B$611,MATCH('5. Pollutant Emissions - MB'!D392,'DEQ Pollutant List'!$A$7:$A$611,0))),"")</f>
        <v/>
      </c>
      <c r="F392" s="20"/>
      <c r="G392" s="37"/>
      <c r="H392" s="47"/>
      <c r="I392" s="47"/>
      <c r="J392" s="38"/>
      <c r="K392" s="18"/>
      <c r="L392" s="12" cm="1">
        <f t="array" ref="L392">IFERROR(IF(ISBLANK($B392),_xlfn.XLOOKUP($A392&amp;$C392,'4. TEUs &amp; Activities- MB'!$A$9:$A$194&amp;'4. TEUs &amp; Activities- MB'!$E$9:$E$194,'4. TEUs &amp; Activities- MB'!$V$9:$V$194),_xlfn.XLOOKUP($B392&amp;$C392,'4. TEUs &amp; Activities- MB'!$B$9:$B$194&amp;'4. TEUs &amp; Activities- MB'!$E$9:$E$194,'4. TEUs &amp; Activities- MB'!$V$9:$V$194))*$F392*IF(ISBLANK($G392),1,$G392)*IF(ISBLANK($H392),1,(1-$H392))*IF(ISBLANK($I392),1,(1-$I392))*IF(ISBLANK($J392),1,(1-$J392)),"REVIEW")</f>
        <v>0</v>
      </c>
      <c r="M392" s="16" cm="1">
        <f t="array" ref="M392">IFERROR(IF(ISBLANK($B392),_xlfn.XLOOKUP($A392&amp;$C392,'4. TEUs &amp; Activities- MB'!$A$9:$A$194&amp;'4. TEUs &amp; Activities- MB'!$E$9:$E$194,'4. TEUs &amp; Activities- MB'!$W$9:$W$194),_xlfn.XLOOKUP($B392&amp;$C392,'4. TEUs &amp; Activities- MB'!$B$9:$B$194&amp;'4. TEUs &amp; Activities- MB'!$E$9:$E$194,'4. TEUs &amp; Activities- MB'!$W$9:$W$194))*$F392*IF(ISBLANK($G392),1,$G392)*IF(ISBLANK($H392),1,(1-$H392))*IF(ISBLANK($I392),1,(1-$I392))*IF(ISBLANK($J392),1,(1-$J392)),"REVIEW")</f>
        <v>0</v>
      </c>
    </row>
    <row r="393" spans="1:13" x14ac:dyDescent="0.25">
      <c r="A393" s="12"/>
      <c r="B393" s="14"/>
      <c r="C393" s="19"/>
      <c r="D393" s="13"/>
      <c r="E393" s="8" t="str">
        <f>IFERROR(IF(D393="No CAS","",INDEX('DEQ Pollutant List'!$B$7:$B$611,MATCH('5. Pollutant Emissions - MB'!D393,'DEQ Pollutant List'!$A$7:$A$611,0))),"")</f>
        <v/>
      </c>
      <c r="F393" s="20"/>
      <c r="G393" s="37"/>
      <c r="H393" s="47"/>
      <c r="I393" s="47"/>
      <c r="J393" s="38"/>
      <c r="K393" s="18"/>
      <c r="L393" s="12" cm="1">
        <f t="array" ref="L393">IFERROR(IF(ISBLANK($B393),_xlfn.XLOOKUP($A393&amp;$C393,'4. TEUs &amp; Activities- MB'!$A$9:$A$194&amp;'4. TEUs &amp; Activities- MB'!$E$9:$E$194,'4. TEUs &amp; Activities- MB'!$V$9:$V$194),_xlfn.XLOOKUP($B393&amp;$C393,'4. TEUs &amp; Activities- MB'!$B$9:$B$194&amp;'4. TEUs &amp; Activities- MB'!$E$9:$E$194,'4. TEUs &amp; Activities- MB'!$V$9:$V$194))*$F393*IF(ISBLANK($G393),1,$G393)*IF(ISBLANK($H393),1,(1-$H393))*IF(ISBLANK($I393),1,(1-$I393))*IF(ISBLANK($J393),1,(1-$J393)),"REVIEW")</f>
        <v>0</v>
      </c>
      <c r="M393" s="16" cm="1">
        <f t="array" ref="M393">IFERROR(IF(ISBLANK($B393),_xlfn.XLOOKUP($A393&amp;$C393,'4. TEUs &amp; Activities- MB'!$A$9:$A$194&amp;'4. TEUs &amp; Activities- MB'!$E$9:$E$194,'4. TEUs &amp; Activities- MB'!$W$9:$W$194),_xlfn.XLOOKUP($B393&amp;$C393,'4. TEUs &amp; Activities- MB'!$B$9:$B$194&amp;'4. TEUs &amp; Activities- MB'!$E$9:$E$194,'4. TEUs &amp; Activities- MB'!$W$9:$W$194))*$F393*IF(ISBLANK($G393),1,$G393)*IF(ISBLANK($H393),1,(1-$H393))*IF(ISBLANK($I393),1,(1-$I393))*IF(ISBLANK($J393),1,(1-$J393)),"REVIEW")</f>
        <v>0</v>
      </c>
    </row>
    <row r="394" spans="1:13" x14ac:dyDescent="0.25">
      <c r="A394" s="12"/>
      <c r="B394" s="14"/>
      <c r="C394" s="19"/>
      <c r="D394" s="13"/>
      <c r="E394" s="8" t="str">
        <f>IFERROR(IF(D394="No CAS","",INDEX('DEQ Pollutant List'!$B$7:$B$611,MATCH('5. Pollutant Emissions - MB'!D394,'DEQ Pollutant List'!$A$7:$A$611,0))),"")</f>
        <v/>
      </c>
      <c r="F394" s="20"/>
      <c r="G394" s="37"/>
      <c r="H394" s="47"/>
      <c r="I394" s="47"/>
      <c r="J394" s="38"/>
      <c r="K394" s="18"/>
      <c r="L394" s="12" cm="1">
        <f t="array" ref="L394">IFERROR(IF(ISBLANK($B394),_xlfn.XLOOKUP($A394&amp;$C394,'4. TEUs &amp; Activities- MB'!$A$9:$A$194&amp;'4. TEUs &amp; Activities- MB'!$E$9:$E$194,'4. TEUs &amp; Activities- MB'!$V$9:$V$194),_xlfn.XLOOKUP($B394&amp;$C394,'4. TEUs &amp; Activities- MB'!$B$9:$B$194&amp;'4. TEUs &amp; Activities- MB'!$E$9:$E$194,'4. TEUs &amp; Activities- MB'!$V$9:$V$194))*$F394*IF(ISBLANK($G394),1,$G394)*IF(ISBLANK($H394),1,(1-$H394))*IF(ISBLANK($I394),1,(1-$I394))*IF(ISBLANK($J394),1,(1-$J394)),"REVIEW")</f>
        <v>0</v>
      </c>
      <c r="M394" s="16" cm="1">
        <f t="array" ref="M394">IFERROR(IF(ISBLANK($B394),_xlfn.XLOOKUP($A394&amp;$C394,'4. TEUs &amp; Activities- MB'!$A$9:$A$194&amp;'4. TEUs &amp; Activities- MB'!$E$9:$E$194,'4. TEUs &amp; Activities- MB'!$W$9:$W$194),_xlfn.XLOOKUP($B394&amp;$C394,'4. TEUs &amp; Activities- MB'!$B$9:$B$194&amp;'4. TEUs &amp; Activities- MB'!$E$9:$E$194,'4. TEUs &amp; Activities- MB'!$W$9:$W$194))*$F394*IF(ISBLANK($G394),1,$G394)*IF(ISBLANK($H394),1,(1-$H394))*IF(ISBLANK($I394),1,(1-$I394))*IF(ISBLANK($J394),1,(1-$J394)),"REVIEW")</f>
        <v>0</v>
      </c>
    </row>
    <row r="395" spans="1:13" x14ac:dyDescent="0.25">
      <c r="A395" s="12"/>
      <c r="B395" s="14"/>
      <c r="C395" s="19"/>
      <c r="D395" s="13"/>
      <c r="E395" s="8" t="str">
        <f>IFERROR(IF(D395="No CAS","",INDEX('DEQ Pollutant List'!$B$7:$B$611,MATCH('5. Pollutant Emissions - MB'!D395,'DEQ Pollutant List'!$A$7:$A$611,0))),"")</f>
        <v/>
      </c>
      <c r="F395" s="20"/>
      <c r="G395" s="37"/>
      <c r="H395" s="47"/>
      <c r="I395" s="47"/>
      <c r="J395" s="38"/>
      <c r="K395" s="18"/>
      <c r="L395" s="12" cm="1">
        <f t="array" ref="L395">IFERROR(IF(ISBLANK($B395),_xlfn.XLOOKUP($A395&amp;$C395,'4. TEUs &amp; Activities- MB'!$A$9:$A$194&amp;'4. TEUs &amp; Activities- MB'!$E$9:$E$194,'4. TEUs &amp; Activities- MB'!$V$9:$V$194),_xlfn.XLOOKUP($B395&amp;$C395,'4. TEUs &amp; Activities- MB'!$B$9:$B$194&amp;'4. TEUs &amp; Activities- MB'!$E$9:$E$194,'4. TEUs &amp; Activities- MB'!$V$9:$V$194))*$F395*IF(ISBLANK($G395),1,$G395)*IF(ISBLANK($H395),1,(1-$H395))*IF(ISBLANK($I395),1,(1-$I395))*IF(ISBLANK($J395),1,(1-$J395)),"REVIEW")</f>
        <v>0</v>
      </c>
      <c r="M395" s="16" cm="1">
        <f t="array" ref="M395">IFERROR(IF(ISBLANK($B395),_xlfn.XLOOKUP($A395&amp;$C395,'4. TEUs &amp; Activities- MB'!$A$9:$A$194&amp;'4. TEUs &amp; Activities- MB'!$E$9:$E$194,'4. TEUs &amp; Activities- MB'!$W$9:$W$194),_xlfn.XLOOKUP($B395&amp;$C395,'4. TEUs &amp; Activities- MB'!$B$9:$B$194&amp;'4. TEUs &amp; Activities- MB'!$E$9:$E$194,'4. TEUs &amp; Activities- MB'!$W$9:$W$194))*$F395*IF(ISBLANK($G395),1,$G395)*IF(ISBLANK($H395),1,(1-$H395))*IF(ISBLANK($I395),1,(1-$I395))*IF(ISBLANK($J395),1,(1-$J395)),"REVIEW")</f>
        <v>0</v>
      </c>
    </row>
    <row r="396" spans="1:13" x14ac:dyDescent="0.25">
      <c r="A396" s="12"/>
      <c r="B396" s="14"/>
      <c r="C396" s="19"/>
      <c r="D396" s="13"/>
      <c r="E396" s="8" t="str">
        <f>IFERROR(IF(D396="No CAS","",INDEX('DEQ Pollutant List'!$B$7:$B$611,MATCH('5. Pollutant Emissions - MB'!D396,'DEQ Pollutant List'!$A$7:$A$611,0))),"")</f>
        <v/>
      </c>
      <c r="F396" s="20"/>
      <c r="G396" s="37"/>
      <c r="H396" s="47"/>
      <c r="I396" s="47"/>
      <c r="J396" s="38"/>
      <c r="K396" s="18"/>
      <c r="L396" s="12" cm="1">
        <f t="array" ref="L396">IFERROR(IF(ISBLANK($B396),_xlfn.XLOOKUP($A396&amp;$C396,'4. TEUs &amp; Activities- MB'!$A$9:$A$194&amp;'4. TEUs &amp; Activities- MB'!$E$9:$E$194,'4. TEUs &amp; Activities- MB'!$V$9:$V$194),_xlfn.XLOOKUP($B396&amp;$C396,'4. TEUs &amp; Activities- MB'!$B$9:$B$194&amp;'4. TEUs &amp; Activities- MB'!$E$9:$E$194,'4. TEUs &amp; Activities- MB'!$V$9:$V$194))*$F396*IF(ISBLANK($G396),1,$G396)*IF(ISBLANK($H396),1,(1-$H396))*IF(ISBLANK($I396),1,(1-$I396))*IF(ISBLANK($J396),1,(1-$J396)),"REVIEW")</f>
        <v>0</v>
      </c>
      <c r="M396" s="16" cm="1">
        <f t="array" ref="M396">IFERROR(IF(ISBLANK($B396),_xlfn.XLOOKUP($A396&amp;$C396,'4. TEUs &amp; Activities- MB'!$A$9:$A$194&amp;'4. TEUs &amp; Activities- MB'!$E$9:$E$194,'4. TEUs &amp; Activities- MB'!$W$9:$W$194),_xlfn.XLOOKUP($B396&amp;$C396,'4. TEUs &amp; Activities- MB'!$B$9:$B$194&amp;'4. TEUs &amp; Activities- MB'!$E$9:$E$194,'4. TEUs &amp; Activities- MB'!$W$9:$W$194))*$F396*IF(ISBLANK($G396),1,$G396)*IF(ISBLANK($H396),1,(1-$H396))*IF(ISBLANK($I396),1,(1-$I396))*IF(ISBLANK($J396),1,(1-$J396)),"REVIEW")</f>
        <v>0</v>
      </c>
    </row>
    <row r="397" spans="1:13" x14ac:dyDescent="0.25">
      <c r="A397" s="12"/>
      <c r="B397" s="14"/>
      <c r="C397" s="19"/>
      <c r="D397" s="13"/>
      <c r="E397" s="8" t="str">
        <f>IFERROR(IF(D397="No CAS","",INDEX('DEQ Pollutant List'!$B$7:$B$611,MATCH('5. Pollutant Emissions - MB'!D397,'DEQ Pollutant List'!$A$7:$A$611,0))),"")</f>
        <v/>
      </c>
      <c r="F397" s="20"/>
      <c r="G397" s="37"/>
      <c r="H397" s="47"/>
      <c r="I397" s="47"/>
      <c r="J397" s="38"/>
      <c r="K397" s="18"/>
      <c r="L397" s="12" cm="1">
        <f t="array" ref="L397">IFERROR(IF(ISBLANK($B397),_xlfn.XLOOKUP($A397&amp;$C397,'4. TEUs &amp; Activities- MB'!$A$9:$A$194&amp;'4. TEUs &amp; Activities- MB'!$E$9:$E$194,'4. TEUs &amp; Activities- MB'!$V$9:$V$194),_xlfn.XLOOKUP($B397&amp;$C397,'4. TEUs &amp; Activities- MB'!$B$9:$B$194&amp;'4. TEUs &amp; Activities- MB'!$E$9:$E$194,'4. TEUs &amp; Activities- MB'!$V$9:$V$194))*$F397*IF(ISBLANK($G397),1,$G397)*IF(ISBLANK($H397),1,(1-$H397))*IF(ISBLANK($I397),1,(1-$I397))*IF(ISBLANK($J397),1,(1-$J397)),"REVIEW")</f>
        <v>0</v>
      </c>
      <c r="M397" s="16" cm="1">
        <f t="array" ref="M397">IFERROR(IF(ISBLANK($B397),_xlfn.XLOOKUP($A397&amp;$C397,'4. TEUs &amp; Activities- MB'!$A$9:$A$194&amp;'4. TEUs &amp; Activities- MB'!$E$9:$E$194,'4. TEUs &amp; Activities- MB'!$W$9:$W$194),_xlfn.XLOOKUP($B397&amp;$C397,'4. TEUs &amp; Activities- MB'!$B$9:$B$194&amp;'4. TEUs &amp; Activities- MB'!$E$9:$E$194,'4. TEUs &amp; Activities- MB'!$W$9:$W$194))*$F397*IF(ISBLANK($G397),1,$G397)*IF(ISBLANK($H397),1,(1-$H397))*IF(ISBLANK($I397),1,(1-$I397))*IF(ISBLANK($J397),1,(1-$J397)),"REVIEW")</f>
        <v>0</v>
      </c>
    </row>
    <row r="398" spans="1:13" x14ac:dyDescent="0.25">
      <c r="A398" s="12"/>
      <c r="B398" s="14"/>
      <c r="C398" s="19"/>
      <c r="D398" s="13"/>
      <c r="E398" s="8" t="str">
        <f>IFERROR(IF(D398="No CAS","",INDEX('DEQ Pollutant List'!$B$7:$B$611,MATCH('5. Pollutant Emissions - MB'!D398,'DEQ Pollutant List'!$A$7:$A$611,0))),"")</f>
        <v/>
      </c>
      <c r="F398" s="20"/>
      <c r="G398" s="37"/>
      <c r="H398" s="47"/>
      <c r="I398" s="47"/>
      <c r="J398" s="38"/>
      <c r="K398" s="18"/>
      <c r="L398" s="12" cm="1">
        <f t="array" ref="L398">IFERROR(IF(ISBLANK($B398),_xlfn.XLOOKUP($A398&amp;$C398,'4. TEUs &amp; Activities- MB'!$A$9:$A$194&amp;'4. TEUs &amp; Activities- MB'!$E$9:$E$194,'4. TEUs &amp; Activities- MB'!$V$9:$V$194),_xlfn.XLOOKUP($B398&amp;$C398,'4. TEUs &amp; Activities- MB'!$B$9:$B$194&amp;'4. TEUs &amp; Activities- MB'!$E$9:$E$194,'4. TEUs &amp; Activities- MB'!$V$9:$V$194))*$F398*IF(ISBLANK($G398),1,$G398)*IF(ISBLANK($H398),1,(1-$H398))*IF(ISBLANK($I398),1,(1-$I398))*IF(ISBLANK($J398),1,(1-$J398)),"REVIEW")</f>
        <v>0</v>
      </c>
      <c r="M398" s="16" cm="1">
        <f t="array" ref="M398">IFERROR(IF(ISBLANK($B398),_xlfn.XLOOKUP($A398&amp;$C398,'4. TEUs &amp; Activities- MB'!$A$9:$A$194&amp;'4. TEUs &amp; Activities- MB'!$E$9:$E$194,'4. TEUs &amp; Activities- MB'!$W$9:$W$194),_xlfn.XLOOKUP($B398&amp;$C398,'4. TEUs &amp; Activities- MB'!$B$9:$B$194&amp;'4. TEUs &amp; Activities- MB'!$E$9:$E$194,'4. TEUs &amp; Activities- MB'!$W$9:$W$194))*$F398*IF(ISBLANK($G398),1,$G398)*IF(ISBLANK($H398),1,(1-$H398))*IF(ISBLANK($I398),1,(1-$I398))*IF(ISBLANK($J398),1,(1-$J398)),"REVIEW")</f>
        <v>0</v>
      </c>
    </row>
    <row r="399" spans="1:13" x14ac:dyDescent="0.25">
      <c r="A399" s="12"/>
      <c r="B399" s="14"/>
      <c r="C399" s="19"/>
      <c r="D399" s="13"/>
      <c r="E399" s="8" t="str">
        <f>IFERROR(IF(D399="No CAS","",INDEX('DEQ Pollutant List'!$B$7:$B$611,MATCH('5. Pollutant Emissions - MB'!D399,'DEQ Pollutant List'!$A$7:$A$611,0))),"")</f>
        <v/>
      </c>
      <c r="F399" s="20"/>
      <c r="G399" s="37"/>
      <c r="H399" s="47"/>
      <c r="I399" s="47"/>
      <c r="J399" s="38"/>
      <c r="K399" s="18"/>
      <c r="L399" s="12" cm="1">
        <f t="array" ref="L399">IFERROR(IF(ISBLANK($B399),_xlfn.XLOOKUP($A399&amp;$C399,'4. TEUs &amp; Activities- MB'!$A$9:$A$194&amp;'4. TEUs &amp; Activities- MB'!$E$9:$E$194,'4. TEUs &amp; Activities- MB'!$V$9:$V$194),_xlfn.XLOOKUP($B399&amp;$C399,'4. TEUs &amp; Activities- MB'!$B$9:$B$194&amp;'4. TEUs &amp; Activities- MB'!$E$9:$E$194,'4. TEUs &amp; Activities- MB'!$V$9:$V$194))*$F399*IF(ISBLANK($G399),1,$G399)*IF(ISBLANK($H399),1,(1-$H399))*IF(ISBLANK($I399),1,(1-$I399))*IF(ISBLANK($J399),1,(1-$J399)),"REVIEW")</f>
        <v>0</v>
      </c>
      <c r="M399" s="16" cm="1">
        <f t="array" ref="M399">IFERROR(IF(ISBLANK($B399),_xlfn.XLOOKUP($A399&amp;$C399,'4. TEUs &amp; Activities- MB'!$A$9:$A$194&amp;'4. TEUs &amp; Activities- MB'!$E$9:$E$194,'4. TEUs &amp; Activities- MB'!$W$9:$W$194),_xlfn.XLOOKUP($B399&amp;$C399,'4. TEUs &amp; Activities- MB'!$B$9:$B$194&amp;'4. TEUs &amp; Activities- MB'!$E$9:$E$194,'4. TEUs &amp; Activities- MB'!$W$9:$W$194))*$F399*IF(ISBLANK($G399),1,$G399)*IF(ISBLANK($H399),1,(1-$H399))*IF(ISBLANK($I399),1,(1-$I399))*IF(ISBLANK($J399),1,(1-$J399)),"REVIEW")</f>
        <v>0</v>
      </c>
    </row>
    <row r="400" spans="1:13" x14ac:dyDescent="0.25">
      <c r="A400" s="12"/>
      <c r="B400" s="14"/>
      <c r="C400" s="19"/>
      <c r="D400" s="13"/>
      <c r="E400" s="8" t="str">
        <f>IFERROR(IF(D400="No CAS","",INDEX('DEQ Pollutant List'!$B$7:$B$611,MATCH('5. Pollutant Emissions - MB'!D400,'DEQ Pollutant List'!$A$7:$A$611,0))),"")</f>
        <v/>
      </c>
      <c r="F400" s="20"/>
      <c r="G400" s="37"/>
      <c r="H400" s="47"/>
      <c r="I400" s="47"/>
      <c r="J400" s="38"/>
      <c r="K400" s="18"/>
      <c r="L400" s="12" cm="1">
        <f t="array" ref="L400">IFERROR(IF(ISBLANK($B400),_xlfn.XLOOKUP($A400&amp;$C400,'4. TEUs &amp; Activities- MB'!$A$9:$A$194&amp;'4. TEUs &amp; Activities- MB'!$E$9:$E$194,'4. TEUs &amp; Activities- MB'!$V$9:$V$194),_xlfn.XLOOKUP($B400&amp;$C400,'4. TEUs &amp; Activities- MB'!$B$9:$B$194&amp;'4. TEUs &amp; Activities- MB'!$E$9:$E$194,'4. TEUs &amp; Activities- MB'!$V$9:$V$194))*$F400*IF(ISBLANK($G400),1,$G400)*IF(ISBLANK($H400),1,(1-$H400))*IF(ISBLANK($I400),1,(1-$I400))*IF(ISBLANK($J400),1,(1-$J400)),"REVIEW")</f>
        <v>0</v>
      </c>
      <c r="M400" s="16" cm="1">
        <f t="array" ref="M400">IFERROR(IF(ISBLANK($B400),_xlfn.XLOOKUP($A400&amp;$C400,'4. TEUs &amp; Activities- MB'!$A$9:$A$194&amp;'4. TEUs &amp; Activities- MB'!$E$9:$E$194,'4. TEUs &amp; Activities- MB'!$W$9:$W$194),_xlfn.XLOOKUP($B400&amp;$C400,'4. TEUs &amp; Activities- MB'!$B$9:$B$194&amp;'4. TEUs &amp; Activities- MB'!$E$9:$E$194,'4. TEUs &amp; Activities- MB'!$W$9:$W$194))*$F400*IF(ISBLANK($G400),1,$G400)*IF(ISBLANK($H400),1,(1-$H400))*IF(ISBLANK($I400),1,(1-$I400))*IF(ISBLANK($J400),1,(1-$J400)),"REVIEW")</f>
        <v>0</v>
      </c>
    </row>
    <row r="401" spans="1:13" x14ac:dyDescent="0.25">
      <c r="A401" s="12"/>
      <c r="B401" s="14"/>
      <c r="C401" s="19"/>
      <c r="D401" s="13"/>
      <c r="E401" s="8" t="str">
        <f>IFERROR(IF(D401="No CAS","",INDEX('DEQ Pollutant List'!$B$7:$B$611,MATCH('5. Pollutant Emissions - MB'!D401,'DEQ Pollutant List'!$A$7:$A$611,0))),"")</f>
        <v/>
      </c>
      <c r="F401" s="20"/>
      <c r="G401" s="37"/>
      <c r="H401" s="47"/>
      <c r="I401" s="47"/>
      <c r="J401" s="38"/>
      <c r="K401" s="18"/>
      <c r="L401" s="12" cm="1">
        <f t="array" ref="L401">IFERROR(IF(ISBLANK($B401),_xlfn.XLOOKUP($A401&amp;$C401,'4. TEUs &amp; Activities- MB'!$A$9:$A$194&amp;'4. TEUs &amp; Activities- MB'!$E$9:$E$194,'4. TEUs &amp; Activities- MB'!$V$9:$V$194),_xlfn.XLOOKUP($B401&amp;$C401,'4. TEUs &amp; Activities- MB'!$B$9:$B$194&amp;'4. TEUs &amp; Activities- MB'!$E$9:$E$194,'4. TEUs &amp; Activities- MB'!$V$9:$V$194))*$F401*IF(ISBLANK($G401),1,$G401)*IF(ISBLANK($H401),1,(1-$H401))*IF(ISBLANK($I401),1,(1-$I401))*IF(ISBLANK($J401),1,(1-$J401)),"REVIEW")</f>
        <v>0</v>
      </c>
      <c r="M401" s="16" cm="1">
        <f t="array" ref="M401">IFERROR(IF(ISBLANK($B401),_xlfn.XLOOKUP($A401&amp;$C401,'4. TEUs &amp; Activities- MB'!$A$9:$A$194&amp;'4. TEUs &amp; Activities- MB'!$E$9:$E$194,'4. TEUs &amp; Activities- MB'!$W$9:$W$194),_xlfn.XLOOKUP($B401&amp;$C401,'4. TEUs &amp; Activities- MB'!$B$9:$B$194&amp;'4. TEUs &amp; Activities- MB'!$E$9:$E$194,'4. TEUs &amp; Activities- MB'!$W$9:$W$194))*$F401*IF(ISBLANK($G401),1,$G401)*IF(ISBLANK($H401),1,(1-$H401))*IF(ISBLANK($I401),1,(1-$I401))*IF(ISBLANK($J401),1,(1-$J401)),"REVIEW")</f>
        <v>0</v>
      </c>
    </row>
    <row r="402" spans="1:13" x14ac:dyDescent="0.25">
      <c r="A402" s="12"/>
      <c r="B402" s="14"/>
      <c r="C402" s="19"/>
      <c r="D402" s="13"/>
      <c r="E402" s="8" t="str">
        <f>IFERROR(IF(D402="No CAS","",INDEX('DEQ Pollutant List'!$B$7:$B$611,MATCH('5. Pollutant Emissions - MB'!D402,'DEQ Pollutant List'!$A$7:$A$611,0))),"")</f>
        <v/>
      </c>
      <c r="F402" s="20"/>
      <c r="G402" s="37"/>
      <c r="H402" s="47"/>
      <c r="I402" s="47"/>
      <c r="J402" s="38"/>
      <c r="K402" s="18"/>
      <c r="L402" s="12" cm="1">
        <f t="array" ref="L402">IFERROR(IF(ISBLANK($B402),_xlfn.XLOOKUP($A402&amp;$C402,'4. TEUs &amp; Activities- MB'!$A$9:$A$194&amp;'4. TEUs &amp; Activities- MB'!$E$9:$E$194,'4. TEUs &amp; Activities- MB'!$V$9:$V$194),_xlfn.XLOOKUP($B402&amp;$C402,'4. TEUs &amp; Activities- MB'!$B$9:$B$194&amp;'4. TEUs &amp; Activities- MB'!$E$9:$E$194,'4. TEUs &amp; Activities- MB'!$V$9:$V$194))*$F402*IF(ISBLANK($G402),1,$G402)*IF(ISBLANK($H402),1,(1-$H402))*IF(ISBLANK($I402),1,(1-$I402))*IF(ISBLANK($J402),1,(1-$J402)),"REVIEW")</f>
        <v>0</v>
      </c>
      <c r="M402" s="16" cm="1">
        <f t="array" ref="M402">IFERROR(IF(ISBLANK($B402),_xlfn.XLOOKUP($A402&amp;$C402,'4. TEUs &amp; Activities- MB'!$A$9:$A$194&amp;'4. TEUs &amp; Activities- MB'!$E$9:$E$194,'4. TEUs &amp; Activities- MB'!$W$9:$W$194),_xlfn.XLOOKUP($B402&amp;$C402,'4. TEUs &amp; Activities- MB'!$B$9:$B$194&amp;'4. TEUs &amp; Activities- MB'!$E$9:$E$194,'4. TEUs &amp; Activities- MB'!$W$9:$W$194))*$F402*IF(ISBLANK($G402),1,$G402)*IF(ISBLANK($H402),1,(1-$H402))*IF(ISBLANK($I402),1,(1-$I402))*IF(ISBLANK($J402),1,(1-$J402)),"REVIEW")</f>
        <v>0</v>
      </c>
    </row>
    <row r="403" spans="1:13" x14ac:dyDescent="0.25">
      <c r="A403" s="12"/>
      <c r="B403" s="14"/>
      <c r="C403" s="19"/>
      <c r="D403" s="13"/>
      <c r="E403" s="8" t="str">
        <f>IFERROR(IF(D403="No CAS","",INDEX('DEQ Pollutant List'!$B$7:$B$611,MATCH('5. Pollutant Emissions - MB'!D403,'DEQ Pollutant List'!$A$7:$A$611,0))),"")</f>
        <v/>
      </c>
      <c r="F403" s="20"/>
      <c r="G403" s="37"/>
      <c r="H403" s="47"/>
      <c r="I403" s="47"/>
      <c r="J403" s="38"/>
      <c r="K403" s="18"/>
      <c r="L403" s="12" cm="1">
        <f t="array" ref="L403">IFERROR(IF(ISBLANK($B403),_xlfn.XLOOKUP($A403&amp;$C403,'4. TEUs &amp; Activities- MB'!$A$9:$A$194&amp;'4. TEUs &amp; Activities- MB'!$E$9:$E$194,'4. TEUs &amp; Activities- MB'!$V$9:$V$194),_xlfn.XLOOKUP($B403&amp;$C403,'4. TEUs &amp; Activities- MB'!$B$9:$B$194&amp;'4. TEUs &amp; Activities- MB'!$E$9:$E$194,'4. TEUs &amp; Activities- MB'!$V$9:$V$194))*$F403*IF(ISBLANK($G403),1,$G403)*IF(ISBLANK($H403),1,(1-$H403))*IF(ISBLANK($I403),1,(1-$I403))*IF(ISBLANK($J403),1,(1-$J403)),"REVIEW")</f>
        <v>0</v>
      </c>
      <c r="M403" s="16" cm="1">
        <f t="array" ref="M403">IFERROR(IF(ISBLANK($B403),_xlfn.XLOOKUP($A403&amp;$C403,'4. TEUs &amp; Activities- MB'!$A$9:$A$194&amp;'4. TEUs &amp; Activities- MB'!$E$9:$E$194,'4. TEUs &amp; Activities- MB'!$W$9:$W$194),_xlfn.XLOOKUP($B403&amp;$C403,'4. TEUs &amp; Activities- MB'!$B$9:$B$194&amp;'4. TEUs &amp; Activities- MB'!$E$9:$E$194,'4. TEUs &amp; Activities- MB'!$W$9:$W$194))*$F403*IF(ISBLANK($G403),1,$G403)*IF(ISBLANK($H403),1,(1-$H403))*IF(ISBLANK($I403),1,(1-$I403))*IF(ISBLANK($J403),1,(1-$J403)),"REVIEW")</f>
        <v>0</v>
      </c>
    </row>
    <row r="404" spans="1:13" x14ac:dyDescent="0.25">
      <c r="A404" s="12"/>
      <c r="B404" s="14"/>
      <c r="C404" s="19"/>
      <c r="D404" s="13"/>
      <c r="E404" s="8" t="str">
        <f>IFERROR(IF(D404="No CAS","",INDEX('DEQ Pollutant List'!$B$7:$B$611,MATCH('5. Pollutant Emissions - MB'!D404,'DEQ Pollutant List'!$A$7:$A$611,0))),"")</f>
        <v/>
      </c>
      <c r="F404" s="20"/>
      <c r="G404" s="37"/>
      <c r="H404" s="47"/>
      <c r="I404" s="47"/>
      <c r="J404" s="38"/>
      <c r="K404" s="18"/>
      <c r="L404" s="12" cm="1">
        <f t="array" ref="L404">IFERROR(IF(ISBLANK($B404),_xlfn.XLOOKUP($A404&amp;$C404,'4. TEUs &amp; Activities- MB'!$A$9:$A$194&amp;'4. TEUs &amp; Activities- MB'!$E$9:$E$194,'4. TEUs &amp; Activities- MB'!$V$9:$V$194),_xlfn.XLOOKUP($B404&amp;$C404,'4. TEUs &amp; Activities- MB'!$B$9:$B$194&amp;'4. TEUs &amp; Activities- MB'!$E$9:$E$194,'4. TEUs &amp; Activities- MB'!$V$9:$V$194))*$F404*IF(ISBLANK($G404),1,$G404)*IF(ISBLANK($H404),1,(1-$H404))*IF(ISBLANK($I404),1,(1-$I404))*IF(ISBLANK($J404),1,(1-$J404)),"REVIEW")</f>
        <v>0</v>
      </c>
      <c r="M404" s="16" cm="1">
        <f t="array" ref="M404">IFERROR(IF(ISBLANK($B404),_xlfn.XLOOKUP($A404&amp;$C404,'4. TEUs &amp; Activities- MB'!$A$9:$A$194&amp;'4. TEUs &amp; Activities- MB'!$E$9:$E$194,'4. TEUs &amp; Activities- MB'!$W$9:$W$194),_xlfn.XLOOKUP($B404&amp;$C404,'4. TEUs &amp; Activities- MB'!$B$9:$B$194&amp;'4. TEUs &amp; Activities- MB'!$E$9:$E$194,'4. TEUs &amp; Activities- MB'!$W$9:$W$194))*$F404*IF(ISBLANK($G404),1,$G404)*IF(ISBLANK($H404),1,(1-$H404))*IF(ISBLANK($I404),1,(1-$I404))*IF(ISBLANK($J404),1,(1-$J404)),"REVIEW")</f>
        <v>0</v>
      </c>
    </row>
    <row r="405" spans="1:13" x14ac:dyDescent="0.25">
      <c r="A405" s="12"/>
      <c r="B405" s="14"/>
      <c r="C405" s="19"/>
      <c r="D405" s="13"/>
      <c r="E405" s="8" t="str">
        <f>IFERROR(IF(D405="No CAS","",INDEX('DEQ Pollutant List'!$B$7:$B$611,MATCH('5. Pollutant Emissions - MB'!D405,'DEQ Pollutant List'!$A$7:$A$611,0))),"")</f>
        <v/>
      </c>
      <c r="F405" s="20"/>
      <c r="G405" s="37"/>
      <c r="H405" s="47"/>
      <c r="I405" s="47"/>
      <c r="J405" s="38"/>
      <c r="K405" s="18"/>
      <c r="L405" s="12" cm="1">
        <f t="array" ref="L405">IFERROR(IF(ISBLANK($B405),_xlfn.XLOOKUP($A405&amp;$C405,'4. TEUs &amp; Activities- MB'!$A$9:$A$194&amp;'4. TEUs &amp; Activities- MB'!$E$9:$E$194,'4. TEUs &amp; Activities- MB'!$V$9:$V$194),_xlfn.XLOOKUP($B405&amp;$C405,'4. TEUs &amp; Activities- MB'!$B$9:$B$194&amp;'4. TEUs &amp; Activities- MB'!$E$9:$E$194,'4. TEUs &amp; Activities- MB'!$V$9:$V$194))*$F405*IF(ISBLANK($G405),1,$G405)*IF(ISBLANK($H405),1,(1-$H405))*IF(ISBLANK($I405),1,(1-$I405))*IF(ISBLANK($J405),1,(1-$J405)),"REVIEW")</f>
        <v>0</v>
      </c>
      <c r="M405" s="16" cm="1">
        <f t="array" ref="M405">IFERROR(IF(ISBLANK($B405),_xlfn.XLOOKUP($A405&amp;$C405,'4. TEUs &amp; Activities- MB'!$A$9:$A$194&amp;'4. TEUs &amp; Activities- MB'!$E$9:$E$194,'4. TEUs &amp; Activities- MB'!$W$9:$W$194),_xlfn.XLOOKUP($B405&amp;$C405,'4. TEUs &amp; Activities- MB'!$B$9:$B$194&amp;'4. TEUs &amp; Activities- MB'!$E$9:$E$194,'4. TEUs &amp; Activities- MB'!$W$9:$W$194))*$F405*IF(ISBLANK($G405),1,$G405)*IF(ISBLANK($H405),1,(1-$H405))*IF(ISBLANK($I405),1,(1-$I405))*IF(ISBLANK($J405),1,(1-$J405)),"REVIEW")</f>
        <v>0</v>
      </c>
    </row>
    <row r="406" spans="1:13" x14ac:dyDescent="0.25">
      <c r="A406" s="12"/>
      <c r="B406" s="14"/>
      <c r="C406" s="19"/>
      <c r="D406" s="13"/>
      <c r="E406" s="8" t="str">
        <f>IFERROR(IF(D406="No CAS","",INDEX('DEQ Pollutant List'!$B$7:$B$611,MATCH('5. Pollutant Emissions - MB'!D406,'DEQ Pollutant List'!$A$7:$A$611,0))),"")</f>
        <v/>
      </c>
      <c r="F406" s="20"/>
      <c r="G406" s="37"/>
      <c r="H406" s="47"/>
      <c r="I406" s="47"/>
      <c r="J406" s="38"/>
      <c r="K406" s="18"/>
      <c r="L406" s="12" cm="1">
        <f t="array" ref="L406">IFERROR(IF(ISBLANK($B406),_xlfn.XLOOKUP($A406&amp;$C406,'4. TEUs &amp; Activities- MB'!$A$9:$A$194&amp;'4. TEUs &amp; Activities- MB'!$E$9:$E$194,'4. TEUs &amp; Activities- MB'!$V$9:$V$194),_xlfn.XLOOKUP($B406&amp;$C406,'4. TEUs &amp; Activities- MB'!$B$9:$B$194&amp;'4. TEUs &amp; Activities- MB'!$E$9:$E$194,'4. TEUs &amp; Activities- MB'!$V$9:$V$194))*$F406*IF(ISBLANK($G406),1,$G406)*IF(ISBLANK($H406),1,(1-$H406))*IF(ISBLANK($I406),1,(1-$I406))*IF(ISBLANK($J406),1,(1-$J406)),"REVIEW")</f>
        <v>0</v>
      </c>
      <c r="M406" s="16" cm="1">
        <f t="array" ref="M406">IFERROR(IF(ISBLANK($B406),_xlfn.XLOOKUP($A406&amp;$C406,'4. TEUs &amp; Activities- MB'!$A$9:$A$194&amp;'4. TEUs &amp; Activities- MB'!$E$9:$E$194,'4. TEUs &amp; Activities- MB'!$W$9:$W$194),_xlfn.XLOOKUP($B406&amp;$C406,'4. TEUs &amp; Activities- MB'!$B$9:$B$194&amp;'4. TEUs &amp; Activities- MB'!$E$9:$E$194,'4. TEUs &amp; Activities- MB'!$W$9:$W$194))*$F406*IF(ISBLANK($G406),1,$G406)*IF(ISBLANK($H406),1,(1-$H406))*IF(ISBLANK($I406),1,(1-$I406))*IF(ISBLANK($J406),1,(1-$J406)),"REVIEW")</f>
        <v>0</v>
      </c>
    </row>
    <row r="407" spans="1:13" x14ac:dyDescent="0.25">
      <c r="A407" s="12"/>
      <c r="B407" s="14"/>
      <c r="C407" s="19"/>
      <c r="D407" s="13"/>
      <c r="E407" s="8" t="str">
        <f>IFERROR(IF(D407="No CAS","",INDEX('DEQ Pollutant List'!$B$7:$B$611,MATCH('5. Pollutant Emissions - MB'!D407,'DEQ Pollutant List'!$A$7:$A$611,0))),"")</f>
        <v/>
      </c>
      <c r="F407" s="20"/>
      <c r="G407" s="37"/>
      <c r="H407" s="47"/>
      <c r="I407" s="47"/>
      <c r="J407" s="38"/>
      <c r="K407" s="18"/>
      <c r="L407" s="12" cm="1">
        <f t="array" ref="L407">IFERROR(IF(ISBLANK($B407),_xlfn.XLOOKUP($A407&amp;$C407,'4. TEUs &amp; Activities- MB'!$A$9:$A$194&amp;'4. TEUs &amp; Activities- MB'!$E$9:$E$194,'4. TEUs &amp; Activities- MB'!$V$9:$V$194),_xlfn.XLOOKUP($B407&amp;$C407,'4. TEUs &amp; Activities- MB'!$B$9:$B$194&amp;'4. TEUs &amp; Activities- MB'!$E$9:$E$194,'4. TEUs &amp; Activities- MB'!$V$9:$V$194))*$F407*IF(ISBLANK($G407),1,$G407)*IF(ISBLANK($H407),1,(1-$H407))*IF(ISBLANK($I407),1,(1-$I407))*IF(ISBLANK($J407),1,(1-$J407)),"REVIEW")</f>
        <v>0</v>
      </c>
      <c r="M407" s="16" cm="1">
        <f t="array" ref="M407">IFERROR(IF(ISBLANK($B407),_xlfn.XLOOKUP($A407&amp;$C407,'4. TEUs &amp; Activities- MB'!$A$9:$A$194&amp;'4. TEUs &amp; Activities- MB'!$E$9:$E$194,'4. TEUs &amp; Activities- MB'!$W$9:$W$194),_xlfn.XLOOKUP($B407&amp;$C407,'4. TEUs &amp; Activities- MB'!$B$9:$B$194&amp;'4. TEUs &amp; Activities- MB'!$E$9:$E$194,'4. TEUs &amp; Activities- MB'!$W$9:$W$194))*$F407*IF(ISBLANK($G407),1,$G407)*IF(ISBLANK($H407),1,(1-$H407))*IF(ISBLANK($I407),1,(1-$I407))*IF(ISBLANK($J407),1,(1-$J407)),"REVIEW")</f>
        <v>0</v>
      </c>
    </row>
    <row r="408" spans="1:13" x14ac:dyDescent="0.25">
      <c r="A408" s="12"/>
      <c r="B408" s="14"/>
      <c r="C408" s="19"/>
      <c r="D408" s="13"/>
      <c r="E408" s="8" t="str">
        <f>IFERROR(IF(D408="No CAS","",INDEX('DEQ Pollutant List'!$B$7:$B$611,MATCH('5. Pollutant Emissions - MB'!D408,'DEQ Pollutant List'!$A$7:$A$611,0))),"")</f>
        <v/>
      </c>
      <c r="F408" s="20"/>
      <c r="G408" s="37"/>
      <c r="H408" s="47"/>
      <c r="I408" s="47"/>
      <c r="J408" s="38"/>
      <c r="K408" s="18"/>
      <c r="L408" s="12" cm="1">
        <f t="array" ref="L408">IFERROR(IF(ISBLANK($B408),_xlfn.XLOOKUP($A408&amp;$C408,'4. TEUs &amp; Activities- MB'!$A$9:$A$194&amp;'4. TEUs &amp; Activities- MB'!$E$9:$E$194,'4. TEUs &amp; Activities- MB'!$V$9:$V$194),_xlfn.XLOOKUP($B408&amp;$C408,'4. TEUs &amp; Activities- MB'!$B$9:$B$194&amp;'4. TEUs &amp; Activities- MB'!$E$9:$E$194,'4. TEUs &amp; Activities- MB'!$V$9:$V$194))*$F408*IF(ISBLANK($G408),1,$G408)*IF(ISBLANK($H408),1,(1-$H408))*IF(ISBLANK($I408),1,(1-$I408))*IF(ISBLANK($J408),1,(1-$J408)),"REVIEW")</f>
        <v>0</v>
      </c>
      <c r="M408" s="16" cm="1">
        <f t="array" ref="M408">IFERROR(IF(ISBLANK($B408),_xlfn.XLOOKUP($A408&amp;$C408,'4. TEUs &amp; Activities- MB'!$A$9:$A$194&amp;'4. TEUs &amp; Activities- MB'!$E$9:$E$194,'4. TEUs &amp; Activities- MB'!$W$9:$W$194),_xlfn.XLOOKUP($B408&amp;$C408,'4. TEUs &amp; Activities- MB'!$B$9:$B$194&amp;'4. TEUs &amp; Activities- MB'!$E$9:$E$194,'4. TEUs &amp; Activities- MB'!$W$9:$W$194))*$F408*IF(ISBLANK($G408),1,$G408)*IF(ISBLANK($H408),1,(1-$H408))*IF(ISBLANK($I408),1,(1-$I408))*IF(ISBLANK($J408),1,(1-$J408)),"REVIEW")</f>
        <v>0</v>
      </c>
    </row>
    <row r="409" spans="1:13" x14ac:dyDescent="0.25">
      <c r="A409" s="12"/>
      <c r="B409" s="14"/>
      <c r="C409" s="19"/>
      <c r="D409" s="13"/>
      <c r="E409" s="8" t="str">
        <f>IFERROR(IF(D409="No CAS","",INDEX('DEQ Pollutant List'!$B$7:$B$611,MATCH('5. Pollutant Emissions - MB'!D409,'DEQ Pollutant List'!$A$7:$A$611,0))),"")</f>
        <v/>
      </c>
      <c r="F409" s="20"/>
      <c r="G409" s="37"/>
      <c r="H409" s="47"/>
      <c r="I409" s="47"/>
      <c r="J409" s="38"/>
      <c r="K409" s="18"/>
      <c r="L409" s="12" cm="1">
        <f t="array" ref="L409">IFERROR(IF(ISBLANK($B409),_xlfn.XLOOKUP($A409&amp;$C409,'4. TEUs &amp; Activities- MB'!$A$9:$A$194&amp;'4. TEUs &amp; Activities- MB'!$E$9:$E$194,'4. TEUs &amp; Activities- MB'!$V$9:$V$194),_xlfn.XLOOKUP($B409&amp;$C409,'4. TEUs &amp; Activities- MB'!$B$9:$B$194&amp;'4. TEUs &amp; Activities- MB'!$E$9:$E$194,'4. TEUs &amp; Activities- MB'!$V$9:$V$194))*$F409*IF(ISBLANK($G409),1,$G409)*IF(ISBLANK($H409),1,(1-$H409))*IF(ISBLANK($I409),1,(1-$I409))*IF(ISBLANK($J409),1,(1-$J409)),"REVIEW")</f>
        <v>0</v>
      </c>
      <c r="M409" s="16" cm="1">
        <f t="array" ref="M409">IFERROR(IF(ISBLANK($B409),_xlfn.XLOOKUP($A409&amp;$C409,'4. TEUs &amp; Activities- MB'!$A$9:$A$194&amp;'4. TEUs &amp; Activities- MB'!$E$9:$E$194,'4. TEUs &amp; Activities- MB'!$W$9:$W$194),_xlfn.XLOOKUP($B409&amp;$C409,'4. TEUs &amp; Activities- MB'!$B$9:$B$194&amp;'4. TEUs &amp; Activities- MB'!$E$9:$E$194,'4. TEUs &amp; Activities- MB'!$W$9:$W$194))*$F409*IF(ISBLANK($G409),1,$G409)*IF(ISBLANK($H409),1,(1-$H409))*IF(ISBLANK($I409),1,(1-$I409))*IF(ISBLANK($J409),1,(1-$J409)),"REVIEW")</f>
        <v>0</v>
      </c>
    </row>
    <row r="410" spans="1:13" x14ac:dyDescent="0.25">
      <c r="A410" s="12"/>
      <c r="B410" s="14"/>
      <c r="C410" s="19"/>
      <c r="D410" s="13"/>
      <c r="E410" s="8" t="str">
        <f>IFERROR(IF(D410="No CAS","",INDEX('DEQ Pollutant List'!$B$7:$B$611,MATCH('5. Pollutant Emissions - MB'!D410,'DEQ Pollutant List'!$A$7:$A$611,0))),"")</f>
        <v/>
      </c>
      <c r="F410" s="20"/>
      <c r="G410" s="37"/>
      <c r="H410" s="47"/>
      <c r="I410" s="47"/>
      <c r="J410" s="38"/>
      <c r="K410" s="18"/>
      <c r="L410" s="12" cm="1">
        <f t="array" ref="L410">IFERROR(IF(ISBLANK($B410),_xlfn.XLOOKUP($A410&amp;$C410,'4. TEUs &amp; Activities- MB'!$A$9:$A$194&amp;'4. TEUs &amp; Activities- MB'!$E$9:$E$194,'4. TEUs &amp; Activities- MB'!$V$9:$V$194),_xlfn.XLOOKUP($B410&amp;$C410,'4. TEUs &amp; Activities- MB'!$B$9:$B$194&amp;'4. TEUs &amp; Activities- MB'!$E$9:$E$194,'4. TEUs &amp; Activities- MB'!$V$9:$V$194))*$F410*IF(ISBLANK($G410),1,$G410)*IF(ISBLANK($H410),1,(1-$H410))*IF(ISBLANK($I410),1,(1-$I410))*IF(ISBLANK($J410),1,(1-$J410)),"REVIEW")</f>
        <v>0</v>
      </c>
      <c r="M410" s="16" cm="1">
        <f t="array" ref="M410">IFERROR(IF(ISBLANK($B410),_xlfn.XLOOKUP($A410&amp;$C410,'4. TEUs &amp; Activities- MB'!$A$9:$A$194&amp;'4. TEUs &amp; Activities- MB'!$E$9:$E$194,'4. TEUs &amp; Activities- MB'!$W$9:$W$194),_xlfn.XLOOKUP($B410&amp;$C410,'4. TEUs &amp; Activities- MB'!$B$9:$B$194&amp;'4. TEUs &amp; Activities- MB'!$E$9:$E$194,'4. TEUs &amp; Activities- MB'!$W$9:$W$194))*$F410*IF(ISBLANK($G410),1,$G410)*IF(ISBLANK($H410),1,(1-$H410))*IF(ISBLANK($I410),1,(1-$I410))*IF(ISBLANK($J410),1,(1-$J410)),"REVIEW")</f>
        <v>0</v>
      </c>
    </row>
    <row r="411" spans="1:13" x14ac:dyDescent="0.25">
      <c r="A411" s="12"/>
      <c r="B411" s="14"/>
      <c r="C411" s="19"/>
      <c r="D411" s="13"/>
      <c r="E411" s="8" t="str">
        <f>IFERROR(IF(D411="No CAS","",INDEX('DEQ Pollutant List'!$B$7:$B$611,MATCH('5. Pollutant Emissions - MB'!D411,'DEQ Pollutant List'!$A$7:$A$611,0))),"")</f>
        <v/>
      </c>
      <c r="F411" s="20"/>
      <c r="G411" s="37"/>
      <c r="H411" s="47"/>
      <c r="I411" s="47"/>
      <c r="J411" s="38"/>
      <c r="K411" s="18"/>
      <c r="L411" s="12" cm="1">
        <f t="array" ref="L411">IFERROR(IF(ISBLANK($B411),_xlfn.XLOOKUP($A411&amp;$C411,'4. TEUs &amp; Activities- MB'!$A$9:$A$194&amp;'4. TEUs &amp; Activities- MB'!$E$9:$E$194,'4. TEUs &amp; Activities- MB'!$V$9:$V$194),_xlfn.XLOOKUP($B411&amp;$C411,'4. TEUs &amp; Activities- MB'!$B$9:$B$194&amp;'4. TEUs &amp; Activities- MB'!$E$9:$E$194,'4. TEUs &amp; Activities- MB'!$V$9:$V$194))*$F411*IF(ISBLANK($G411),1,$G411)*IF(ISBLANK($H411),1,(1-$H411))*IF(ISBLANK($I411),1,(1-$I411))*IF(ISBLANK($J411),1,(1-$J411)),"REVIEW")</f>
        <v>0</v>
      </c>
      <c r="M411" s="16" cm="1">
        <f t="array" ref="M411">IFERROR(IF(ISBLANK($B411),_xlfn.XLOOKUP($A411&amp;$C411,'4. TEUs &amp; Activities- MB'!$A$9:$A$194&amp;'4. TEUs &amp; Activities- MB'!$E$9:$E$194,'4. TEUs &amp; Activities- MB'!$W$9:$W$194),_xlfn.XLOOKUP($B411&amp;$C411,'4. TEUs &amp; Activities- MB'!$B$9:$B$194&amp;'4. TEUs &amp; Activities- MB'!$E$9:$E$194,'4. TEUs &amp; Activities- MB'!$W$9:$W$194))*$F411*IF(ISBLANK($G411),1,$G411)*IF(ISBLANK($H411),1,(1-$H411))*IF(ISBLANK($I411),1,(1-$I411))*IF(ISBLANK($J411),1,(1-$J411)),"REVIEW")</f>
        <v>0</v>
      </c>
    </row>
    <row r="412" spans="1:13" x14ac:dyDescent="0.25">
      <c r="A412" s="12"/>
      <c r="B412" s="14"/>
      <c r="C412" s="19"/>
      <c r="D412" s="13"/>
      <c r="E412" s="8" t="str">
        <f>IFERROR(IF(D412="No CAS","",INDEX('DEQ Pollutant List'!$B$7:$B$611,MATCH('5. Pollutant Emissions - MB'!D412,'DEQ Pollutant List'!$A$7:$A$611,0))),"")</f>
        <v/>
      </c>
      <c r="F412" s="20"/>
      <c r="G412" s="37"/>
      <c r="H412" s="47"/>
      <c r="I412" s="47"/>
      <c r="J412" s="38"/>
      <c r="K412" s="18"/>
      <c r="L412" s="12" cm="1">
        <f t="array" ref="L412">IFERROR(IF(ISBLANK($B412),_xlfn.XLOOKUP($A412&amp;$C412,'4. TEUs &amp; Activities- MB'!$A$9:$A$194&amp;'4. TEUs &amp; Activities- MB'!$E$9:$E$194,'4. TEUs &amp; Activities- MB'!$V$9:$V$194),_xlfn.XLOOKUP($B412&amp;$C412,'4. TEUs &amp; Activities- MB'!$B$9:$B$194&amp;'4. TEUs &amp; Activities- MB'!$E$9:$E$194,'4. TEUs &amp; Activities- MB'!$V$9:$V$194))*$F412*IF(ISBLANK($G412),1,$G412)*IF(ISBLANK($H412),1,(1-$H412))*IF(ISBLANK($I412),1,(1-$I412))*IF(ISBLANK($J412),1,(1-$J412)),"REVIEW")</f>
        <v>0</v>
      </c>
      <c r="M412" s="16" cm="1">
        <f t="array" ref="M412">IFERROR(IF(ISBLANK($B412),_xlfn.XLOOKUP($A412&amp;$C412,'4. TEUs &amp; Activities- MB'!$A$9:$A$194&amp;'4. TEUs &amp; Activities- MB'!$E$9:$E$194,'4. TEUs &amp; Activities- MB'!$W$9:$W$194),_xlfn.XLOOKUP($B412&amp;$C412,'4. TEUs &amp; Activities- MB'!$B$9:$B$194&amp;'4. TEUs &amp; Activities- MB'!$E$9:$E$194,'4. TEUs &amp; Activities- MB'!$W$9:$W$194))*$F412*IF(ISBLANK($G412),1,$G412)*IF(ISBLANK($H412),1,(1-$H412))*IF(ISBLANK($I412),1,(1-$I412))*IF(ISBLANK($J412),1,(1-$J412)),"REVIEW")</f>
        <v>0</v>
      </c>
    </row>
    <row r="413" spans="1:13" x14ac:dyDescent="0.25">
      <c r="A413" s="12"/>
      <c r="B413" s="14"/>
      <c r="C413" s="19"/>
      <c r="D413" s="13"/>
      <c r="E413" s="8" t="str">
        <f>IFERROR(IF(D413="No CAS","",INDEX('DEQ Pollutant List'!$B$7:$B$611,MATCH('5. Pollutant Emissions - MB'!D413,'DEQ Pollutant List'!$A$7:$A$611,0))),"")</f>
        <v/>
      </c>
      <c r="F413" s="20"/>
      <c r="G413" s="37"/>
      <c r="H413" s="47"/>
      <c r="I413" s="47"/>
      <c r="J413" s="38"/>
      <c r="K413" s="18"/>
      <c r="L413" s="12" cm="1">
        <f t="array" ref="L413">IFERROR(IF(ISBLANK($B413),_xlfn.XLOOKUP($A413&amp;$C413,'4. TEUs &amp; Activities- MB'!$A$9:$A$194&amp;'4. TEUs &amp; Activities- MB'!$E$9:$E$194,'4. TEUs &amp; Activities- MB'!$V$9:$V$194),_xlfn.XLOOKUP($B413&amp;$C413,'4. TEUs &amp; Activities- MB'!$B$9:$B$194&amp;'4. TEUs &amp; Activities- MB'!$E$9:$E$194,'4. TEUs &amp; Activities- MB'!$V$9:$V$194))*$F413*IF(ISBLANK($G413),1,$G413)*IF(ISBLANK($H413),1,(1-$H413))*IF(ISBLANK($I413),1,(1-$I413))*IF(ISBLANK($J413),1,(1-$J413)),"REVIEW")</f>
        <v>0</v>
      </c>
      <c r="M413" s="16" cm="1">
        <f t="array" ref="M413">IFERROR(IF(ISBLANK($B413),_xlfn.XLOOKUP($A413&amp;$C413,'4. TEUs &amp; Activities- MB'!$A$9:$A$194&amp;'4. TEUs &amp; Activities- MB'!$E$9:$E$194,'4. TEUs &amp; Activities- MB'!$W$9:$W$194),_xlfn.XLOOKUP($B413&amp;$C413,'4. TEUs &amp; Activities- MB'!$B$9:$B$194&amp;'4. TEUs &amp; Activities- MB'!$E$9:$E$194,'4. TEUs &amp; Activities- MB'!$W$9:$W$194))*$F413*IF(ISBLANK($G413),1,$G413)*IF(ISBLANK($H413),1,(1-$H413))*IF(ISBLANK($I413),1,(1-$I413))*IF(ISBLANK($J413),1,(1-$J413)),"REVIEW")</f>
        <v>0</v>
      </c>
    </row>
    <row r="414" spans="1:13" x14ac:dyDescent="0.25">
      <c r="A414" s="12"/>
      <c r="B414" s="14"/>
      <c r="C414" s="19"/>
      <c r="D414" s="13"/>
      <c r="E414" s="8" t="str">
        <f>IFERROR(IF(D414="No CAS","",INDEX('DEQ Pollutant List'!$B$7:$B$611,MATCH('5. Pollutant Emissions - MB'!D414,'DEQ Pollutant List'!$A$7:$A$611,0))),"")</f>
        <v/>
      </c>
      <c r="F414" s="20"/>
      <c r="G414" s="37"/>
      <c r="H414" s="47"/>
      <c r="I414" s="47"/>
      <c r="J414" s="38"/>
      <c r="K414" s="18"/>
      <c r="L414" s="12" cm="1">
        <f t="array" ref="L414">IFERROR(IF(ISBLANK($B414),_xlfn.XLOOKUP($A414&amp;$C414,'4. TEUs &amp; Activities- MB'!$A$9:$A$194&amp;'4. TEUs &amp; Activities- MB'!$E$9:$E$194,'4. TEUs &amp; Activities- MB'!$V$9:$V$194),_xlfn.XLOOKUP($B414&amp;$C414,'4. TEUs &amp; Activities- MB'!$B$9:$B$194&amp;'4. TEUs &amp; Activities- MB'!$E$9:$E$194,'4. TEUs &amp; Activities- MB'!$V$9:$V$194))*$F414*IF(ISBLANK($G414),1,$G414)*IF(ISBLANK($H414),1,(1-$H414))*IF(ISBLANK($I414),1,(1-$I414))*IF(ISBLANK($J414),1,(1-$J414)),"REVIEW")</f>
        <v>0</v>
      </c>
      <c r="M414" s="16" cm="1">
        <f t="array" ref="M414">IFERROR(IF(ISBLANK($B414),_xlfn.XLOOKUP($A414&amp;$C414,'4. TEUs &amp; Activities- MB'!$A$9:$A$194&amp;'4. TEUs &amp; Activities- MB'!$E$9:$E$194,'4. TEUs &amp; Activities- MB'!$W$9:$W$194),_xlfn.XLOOKUP($B414&amp;$C414,'4. TEUs &amp; Activities- MB'!$B$9:$B$194&amp;'4. TEUs &amp; Activities- MB'!$E$9:$E$194,'4. TEUs &amp; Activities- MB'!$W$9:$W$194))*$F414*IF(ISBLANK($G414),1,$G414)*IF(ISBLANK($H414),1,(1-$H414))*IF(ISBLANK($I414),1,(1-$I414))*IF(ISBLANK($J414),1,(1-$J414)),"REVIEW")</f>
        <v>0</v>
      </c>
    </row>
    <row r="415" spans="1:13" x14ac:dyDescent="0.25">
      <c r="A415" s="12"/>
      <c r="B415" s="14"/>
      <c r="C415" s="19"/>
      <c r="D415" s="13"/>
      <c r="E415" s="8" t="str">
        <f>IFERROR(IF(D415="No CAS","",INDEX('DEQ Pollutant List'!$B$7:$B$611,MATCH('5. Pollutant Emissions - MB'!D415,'DEQ Pollutant List'!$A$7:$A$611,0))),"")</f>
        <v/>
      </c>
      <c r="F415" s="20"/>
      <c r="G415" s="37"/>
      <c r="H415" s="47"/>
      <c r="I415" s="47"/>
      <c r="J415" s="38"/>
      <c r="K415" s="18"/>
      <c r="L415" s="12" cm="1">
        <f t="array" ref="L415">IFERROR(IF(ISBLANK($B415),_xlfn.XLOOKUP($A415&amp;$C415,'4. TEUs &amp; Activities- MB'!$A$9:$A$194&amp;'4. TEUs &amp; Activities- MB'!$E$9:$E$194,'4. TEUs &amp; Activities- MB'!$V$9:$V$194),_xlfn.XLOOKUP($B415&amp;$C415,'4. TEUs &amp; Activities- MB'!$B$9:$B$194&amp;'4. TEUs &amp; Activities- MB'!$E$9:$E$194,'4. TEUs &amp; Activities- MB'!$V$9:$V$194))*$F415*IF(ISBLANK($G415),1,$G415)*IF(ISBLANK($H415),1,(1-$H415))*IF(ISBLANK($I415),1,(1-$I415))*IF(ISBLANK($J415),1,(1-$J415)),"REVIEW")</f>
        <v>0</v>
      </c>
      <c r="M415" s="16" cm="1">
        <f t="array" ref="M415">IFERROR(IF(ISBLANK($B415),_xlfn.XLOOKUP($A415&amp;$C415,'4. TEUs &amp; Activities- MB'!$A$9:$A$194&amp;'4. TEUs &amp; Activities- MB'!$E$9:$E$194,'4. TEUs &amp; Activities- MB'!$W$9:$W$194),_xlfn.XLOOKUP($B415&amp;$C415,'4. TEUs &amp; Activities- MB'!$B$9:$B$194&amp;'4. TEUs &amp; Activities- MB'!$E$9:$E$194,'4. TEUs &amp; Activities- MB'!$W$9:$W$194))*$F415*IF(ISBLANK($G415),1,$G415)*IF(ISBLANK($H415),1,(1-$H415))*IF(ISBLANK($I415),1,(1-$I415))*IF(ISBLANK($J415),1,(1-$J415)),"REVIEW")</f>
        <v>0</v>
      </c>
    </row>
    <row r="416" spans="1:13" x14ac:dyDescent="0.25">
      <c r="A416" s="12"/>
      <c r="B416" s="14"/>
      <c r="C416" s="19"/>
      <c r="D416" s="13"/>
      <c r="E416" s="8" t="str">
        <f>IFERROR(IF(D416="No CAS","",INDEX('DEQ Pollutant List'!$B$7:$B$611,MATCH('5. Pollutant Emissions - MB'!D416,'DEQ Pollutant List'!$A$7:$A$611,0))),"")</f>
        <v/>
      </c>
      <c r="F416" s="20"/>
      <c r="G416" s="37"/>
      <c r="H416" s="47"/>
      <c r="I416" s="47"/>
      <c r="J416" s="38"/>
      <c r="K416" s="18"/>
      <c r="L416" s="12" cm="1">
        <f t="array" ref="L416">IFERROR(IF(ISBLANK($B416),_xlfn.XLOOKUP($A416&amp;$C416,'4. TEUs &amp; Activities- MB'!$A$9:$A$194&amp;'4. TEUs &amp; Activities- MB'!$E$9:$E$194,'4. TEUs &amp; Activities- MB'!$V$9:$V$194),_xlfn.XLOOKUP($B416&amp;$C416,'4. TEUs &amp; Activities- MB'!$B$9:$B$194&amp;'4. TEUs &amp; Activities- MB'!$E$9:$E$194,'4. TEUs &amp; Activities- MB'!$V$9:$V$194))*$F416*IF(ISBLANK($G416),1,$G416)*IF(ISBLANK($H416),1,(1-$H416))*IF(ISBLANK($I416),1,(1-$I416))*IF(ISBLANK($J416),1,(1-$J416)),"REVIEW")</f>
        <v>0</v>
      </c>
      <c r="M416" s="16" cm="1">
        <f t="array" ref="M416">IFERROR(IF(ISBLANK($B416),_xlfn.XLOOKUP($A416&amp;$C416,'4. TEUs &amp; Activities- MB'!$A$9:$A$194&amp;'4. TEUs &amp; Activities- MB'!$E$9:$E$194,'4. TEUs &amp; Activities- MB'!$W$9:$W$194),_xlfn.XLOOKUP($B416&amp;$C416,'4. TEUs &amp; Activities- MB'!$B$9:$B$194&amp;'4. TEUs &amp; Activities- MB'!$E$9:$E$194,'4. TEUs &amp; Activities- MB'!$W$9:$W$194))*$F416*IF(ISBLANK($G416),1,$G416)*IF(ISBLANK($H416),1,(1-$H416))*IF(ISBLANK($I416),1,(1-$I416))*IF(ISBLANK($J416),1,(1-$J416)),"REVIEW")</f>
        <v>0</v>
      </c>
    </row>
    <row r="417" spans="1:13" x14ac:dyDescent="0.25">
      <c r="A417" s="12"/>
      <c r="B417" s="14"/>
      <c r="C417" s="19"/>
      <c r="D417" s="13"/>
      <c r="E417" s="8" t="str">
        <f>IFERROR(IF(D417="No CAS","",INDEX('DEQ Pollutant List'!$B$7:$B$611,MATCH('5. Pollutant Emissions - MB'!D417,'DEQ Pollutant List'!$A$7:$A$611,0))),"")</f>
        <v/>
      </c>
      <c r="F417" s="20"/>
      <c r="G417" s="37"/>
      <c r="H417" s="47"/>
      <c r="I417" s="47"/>
      <c r="J417" s="38"/>
      <c r="K417" s="18"/>
      <c r="L417" s="12" cm="1">
        <f t="array" ref="L417">IFERROR(IF(ISBLANK($B417),_xlfn.XLOOKUP($A417&amp;$C417,'4. TEUs &amp; Activities- MB'!$A$9:$A$194&amp;'4. TEUs &amp; Activities- MB'!$E$9:$E$194,'4. TEUs &amp; Activities- MB'!$V$9:$V$194),_xlfn.XLOOKUP($B417&amp;$C417,'4. TEUs &amp; Activities- MB'!$B$9:$B$194&amp;'4. TEUs &amp; Activities- MB'!$E$9:$E$194,'4. TEUs &amp; Activities- MB'!$V$9:$V$194))*$F417*IF(ISBLANK($G417),1,$G417)*IF(ISBLANK($H417),1,(1-$H417))*IF(ISBLANK($I417),1,(1-$I417))*IF(ISBLANK($J417),1,(1-$J417)),"REVIEW")</f>
        <v>0</v>
      </c>
      <c r="M417" s="16" cm="1">
        <f t="array" ref="M417">IFERROR(IF(ISBLANK($B417),_xlfn.XLOOKUP($A417&amp;$C417,'4. TEUs &amp; Activities- MB'!$A$9:$A$194&amp;'4. TEUs &amp; Activities- MB'!$E$9:$E$194,'4. TEUs &amp; Activities- MB'!$W$9:$W$194),_xlfn.XLOOKUP($B417&amp;$C417,'4. TEUs &amp; Activities- MB'!$B$9:$B$194&amp;'4. TEUs &amp; Activities- MB'!$E$9:$E$194,'4. TEUs &amp; Activities- MB'!$W$9:$W$194))*$F417*IF(ISBLANK($G417),1,$G417)*IF(ISBLANK($H417),1,(1-$H417))*IF(ISBLANK($I417),1,(1-$I417))*IF(ISBLANK($J417),1,(1-$J417)),"REVIEW")</f>
        <v>0</v>
      </c>
    </row>
    <row r="418" spans="1:13" x14ac:dyDescent="0.25">
      <c r="A418" s="12"/>
      <c r="B418" s="14"/>
      <c r="C418" s="19"/>
      <c r="D418" s="13"/>
      <c r="E418" s="8" t="str">
        <f>IFERROR(IF(D418="No CAS","",INDEX('DEQ Pollutant List'!$B$7:$B$611,MATCH('5. Pollutant Emissions - MB'!D418,'DEQ Pollutant List'!$A$7:$A$611,0))),"")</f>
        <v/>
      </c>
      <c r="F418" s="20"/>
      <c r="G418" s="37"/>
      <c r="H418" s="47"/>
      <c r="I418" s="47"/>
      <c r="J418" s="38"/>
      <c r="K418" s="18"/>
      <c r="L418" s="12" cm="1">
        <f t="array" ref="L418">IFERROR(IF(ISBLANK($B418),_xlfn.XLOOKUP($A418&amp;$C418,'4. TEUs &amp; Activities- MB'!$A$9:$A$194&amp;'4. TEUs &amp; Activities- MB'!$E$9:$E$194,'4. TEUs &amp; Activities- MB'!$V$9:$V$194),_xlfn.XLOOKUP($B418&amp;$C418,'4. TEUs &amp; Activities- MB'!$B$9:$B$194&amp;'4. TEUs &amp; Activities- MB'!$E$9:$E$194,'4. TEUs &amp; Activities- MB'!$V$9:$V$194))*$F418*IF(ISBLANK($G418),1,$G418)*IF(ISBLANK($H418),1,(1-$H418))*IF(ISBLANK($I418),1,(1-$I418))*IF(ISBLANK($J418),1,(1-$J418)),"REVIEW")</f>
        <v>0</v>
      </c>
      <c r="M418" s="16" cm="1">
        <f t="array" ref="M418">IFERROR(IF(ISBLANK($B418),_xlfn.XLOOKUP($A418&amp;$C418,'4. TEUs &amp; Activities- MB'!$A$9:$A$194&amp;'4. TEUs &amp; Activities- MB'!$E$9:$E$194,'4. TEUs &amp; Activities- MB'!$W$9:$W$194),_xlfn.XLOOKUP($B418&amp;$C418,'4. TEUs &amp; Activities- MB'!$B$9:$B$194&amp;'4. TEUs &amp; Activities- MB'!$E$9:$E$194,'4. TEUs &amp; Activities- MB'!$W$9:$W$194))*$F418*IF(ISBLANK($G418),1,$G418)*IF(ISBLANK($H418),1,(1-$H418))*IF(ISBLANK($I418),1,(1-$I418))*IF(ISBLANK($J418),1,(1-$J418)),"REVIEW")</f>
        <v>0</v>
      </c>
    </row>
    <row r="419" spans="1:13" x14ac:dyDescent="0.25">
      <c r="A419" s="12"/>
      <c r="B419" s="14"/>
      <c r="C419" s="19"/>
      <c r="D419" s="13"/>
      <c r="E419" s="8" t="str">
        <f>IFERROR(IF(D419="No CAS","",INDEX('DEQ Pollutant List'!$B$7:$B$611,MATCH('5. Pollutant Emissions - MB'!D419,'DEQ Pollutant List'!$A$7:$A$611,0))),"")</f>
        <v/>
      </c>
      <c r="F419" s="20"/>
      <c r="G419" s="37"/>
      <c r="H419" s="47"/>
      <c r="I419" s="47"/>
      <c r="J419" s="38"/>
      <c r="K419" s="18"/>
      <c r="L419" s="12" cm="1">
        <f t="array" ref="L419">IFERROR(IF(ISBLANK($B419),_xlfn.XLOOKUP($A419&amp;$C419,'4. TEUs &amp; Activities- MB'!$A$9:$A$194&amp;'4. TEUs &amp; Activities- MB'!$E$9:$E$194,'4. TEUs &amp; Activities- MB'!$V$9:$V$194),_xlfn.XLOOKUP($B419&amp;$C419,'4. TEUs &amp; Activities- MB'!$B$9:$B$194&amp;'4. TEUs &amp; Activities- MB'!$E$9:$E$194,'4. TEUs &amp; Activities- MB'!$V$9:$V$194))*$F419*IF(ISBLANK($G419),1,$G419)*IF(ISBLANK($H419),1,(1-$H419))*IF(ISBLANK($I419),1,(1-$I419))*IF(ISBLANK($J419),1,(1-$J419)),"REVIEW")</f>
        <v>0</v>
      </c>
      <c r="M419" s="16" cm="1">
        <f t="array" ref="M419">IFERROR(IF(ISBLANK($B419),_xlfn.XLOOKUP($A419&amp;$C419,'4. TEUs &amp; Activities- MB'!$A$9:$A$194&amp;'4. TEUs &amp; Activities- MB'!$E$9:$E$194,'4. TEUs &amp; Activities- MB'!$W$9:$W$194),_xlfn.XLOOKUP($B419&amp;$C419,'4. TEUs &amp; Activities- MB'!$B$9:$B$194&amp;'4. TEUs &amp; Activities- MB'!$E$9:$E$194,'4. TEUs &amp; Activities- MB'!$W$9:$W$194))*$F419*IF(ISBLANK($G419),1,$G419)*IF(ISBLANK($H419),1,(1-$H419))*IF(ISBLANK($I419),1,(1-$I419))*IF(ISBLANK($J419),1,(1-$J419)),"REVIEW")</f>
        <v>0</v>
      </c>
    </row>
    <row r="420" spans="1:13" x14ac:dyDescent="0.25">
      <c r="A420" s="12"/>
      <c r="B420" s="14"/>
      <c r="C420" s="19"/>
      <c r="D420" s="13"/>
      <c r="E420" s="8" t="str">
        <f>IFERROR(IF(D420="No CAS","",INDEX('DEQ Pollutant List'!$B$7:$B$611,MATCH('5. Pollutant Emissions - MB'!D420,'DEQ Pollutant List'!$A$7:$A$611,0))),"")</f>
        <v/>
      </c>
      <c r="F420" s="20"/>
      <c r="G420" s="37"/>
      <c r="H420" s="47"/>
      <c r="I420" s="47"/>
      <c r="J420" s="38"/>
      <c r="K420" s="18"/>
      <c r="L420" s="12" cm="1">
        <f t="array" ref="L420">IFERROR(IF(ISBLANK($B420),_xlfn.XLOOKUP($A420&amp;$C420,'4. TEUs &amp; Activities- MB'!$A$9:$A$194&amp;'4. TEUs &amp; Activities- MB'!$E$9:$E$194,'4. TEUs &amp; Activities- MB'!$V$9:$V$194),_xlfn.XLOOKUP($B420&amp;$C420,'4. TEUs &amp; Activities- MB'!$B$9:$B$194&amp;'4. TEUs &amp; Activities- MB'!$E$9:$E$194,'4. TEUs &amp; Activities- MB'!$V$9:$V$194))*$F420*IF(ISBLANK($G420),1,$G420)*IF(ISBLANK($H420),1,(1-$H420))*IF(ISBLANK($I420),1,(1-$I420))*IF(ISBLANK($J420),1,(1-$J420)),"REVIEW")</f>
        <v>0</v>
      </c>
      <c r="M420" s="16" cm="1">
        <f t="array" ref="M420">IFERROR(IF(ISBLANK($B420),_xlfn.XLOOKUP($A420&amp;$C420,'4. TEUs &amp; Activities- MB'!$A$9:$A$194&amp;'4. TEUs &amp; Activities- MB'!$E$9:$E$194,'4. TEUs &amp; Activities- MB'!$W$9:$W$194),_xlfn.XLOOKUP($B420&amp;$C420,'4. TEUs &amp; Activities- MB'!$B$9:$B$194&amp;'4. TEUs &amp; Activities- MB'!$E$9:$E$194,'4. TEUs &amp; Activities- MB'!$W$9:$W$194))*$F420*IF(ISBLANK($G420),1,$G420)*IF(ISBLANK($H420),1,(1-$H420))*IF(ISBLANK($I420),1,(1-$I420))*IF(ISBLANK($J420),1,(1-$J420)),"REVIEW")</f>
        <v>0</v>
      </c>
    </row>
    <row r="421" spans="1:13" x14ac:dyDescent="0.25">
      <c r="A421" s="12"/>
      <c r="B421" s="14"/>
      <c r="C421" s="19"/>
      <c r="D421" s="13"/>
      <c r="E421" s="8" t="str">
        <f>IFERROR(IF(D421="No CAS","",INDEX('DEQ Pollutant List'!$B$7:$B$611,MATCH('5. Pollutant Emissions - MB'!D421,'DEQ Pollutant List'!$A$7:$A$611,0))),"")</f>
        <v/>
      </c>
      <c r="F421" s="20"/>
      <c r="G421" s="37"/>
      <c r="H421" s="47"/>
      <c r="I421" s="47"/>
      <c r="J421" s="38"/>
      <c r="K421" s="18"/>
      <c r="L421" s="12" cm="1">
        <f t="array" ref="L421">IFERROR(IF(ISBLANK($B421),_xlfn.XLOOKUP($A421&amp;$C421,'4. TEUs &amp; Activities- MB'!$A$9:$A$194&amp;'4. TEUs &amp; Activities- MB'!$E$9:$E$194,'4. TEUs &amp; Activities- MB'!$V$9:$V$194),_xlfn.XLOOKUP($B421&amp;$C421,'4. TEUs &amp; Activities- MB'!$B$9:$B$194&amp;'4. TEUs &amp; Activities- MB'!$E$9:$E$194,'4. TEUs &amp; Activities- MB'!$V$9:$V$194))*$F421*IF(ISBLANK($G421),1,$G421)*IF(ISBLANK($H421),1,(1-$H421))*IF(ISBLANK($I421),1,(1-$I421))*IF(ISBLANK($J421),1,(1-$J421)),"REVIEW")</f>
        <v>0</v>
      </c>
      <c r="M421" s="16" cm="1">
        <f t="array" ref="M421">IFERROR(IF(ISBLANK($B421),_xlfn.XLOOKUP($A421&amp;$C421,'4. TEUs &amp; Activities- MB'!$A$9:$A$194&amp;'4. TEUs &amp; Activities- MB'!$E$9:$E$194,'4. TEUs &amp; Activities- MB'!$W$9:$W$194),_xlfn.XLOOKUP($B421&amp;$C421,'4. TEUs &amp; Activities- MB'!$B$9:$B$194&amp;'4. TEUs &amp; Activities- MB'!$E$9:$E$194,'4. TEUs &amp; Activities- MB'!$W$9:$W$194))*$F421*IF(ISBLANK($G421),1,$G421)*IF(ISBLANK($H421),1,(1-$H421))*IF(ISBLANK($I421),1,(1-$I421))*IF(ISBLANK($J421),1,(1-$J421)),"REVIEW")</f>
        <v>0</v>
      </c>
    </row>
    <row r="422" spans="1:13" x14ac:dyDescent="0.25">
      <c r="A422" s="12"/>
      <c r="B422" s="14"/>
      <c r="C422" s="19"/>
      <c r="D422" s="13"/>
      <c r="E422" s="8" t="str">
        <f>IFERROR(IF(D422="No CAS","",INDEX('DEQ Pollutant List'!$B$7:$B$611,MATCH('5. Pollutant Emissions - MB'!D422,'DEQ Pollutant List'!$A$7:$A$611,0))),"")</f>
        <v/>
      </c>
      <c r="F422" s="20"/>
      <c r="G422" s="37"/>
      <c r="H422" s="47"/>
      <c r="I422" s="47"/>
      <c r="J422" s="38"/>
      <c r="K422" s="18"/>
      <c r="L422" s="12" cm="1">
        <f t="array" ref="L422">IFERROR(IF(ISBLANK($B422),_xlfn.XLOOKUP($A422&amp;$C422,'4. TEUs &amp; Activities- MB'!$A$9:$A$194&amp;'4. TEUs &amp; Activities- MB'!$E$9:$E$194,'4. TEUs &amp; Activities- MB'!$V$9:$V$194),_xlfn.XLOOKUP($B422&amp;$C422,'4. TEUs &amp; Activities- MB'!$B$9:$B$194&amp;'4. TEUs &amp; Activities- MB'!$E$9:$E$194,'4. TEUs &amp; Activities- MB'!$V$9:$V$194))*$F422*IF(ISBLANK($G422),1,$G422)*IF(ISBLANK($H422),1,(1-$H422))*IF(ISBLANK($I422),1,(1-$I422))*IF(ISBLANK($J422),1,(1-$J422)),"REVIEW")</f>
        <v>0</v>
      </c>
      <c r="M422" s="16" cm="1">
        <f t="array" ref="M422">IFERROR(IF(ISBLANK($B422),_xlfn.XLOOKUP($A422&amp;$C422,'4. TEUs &amp; Activities- MB'!$A$9:$A$194&amp;'4. TEUs &amp; Activities- MB'!$E$9:$E$194,'4. TEUs &amp; Activities- MB'!$W$9:$W$194),_xlfn.XLOOKUP($B422&amp;$C422,'4. TEUs &amp; Activities- MB'!$B$9:$B$194&amp;'4. TEUs &amp; Activities- MB'!$E$9:$E$194,'4. TEUs &amp; Activities- MB'!$W$9:$W$194))*$F422*IF(ISBLANK($G422),1,$G422)*IF(ISBLANK($H422),1,(1-$H422))*IF(ISBLANK($I422),1,(1-$I422))*IF(ISBLANK($J422),1,(1-$J422)),"REVIEW")</f>
        <v>0</v>
      </c>
    </row>
    <row r="423" spans="1:13" x14ac:dyDescent="0.25">
      <c r="A423" s="12"/>
      <c r="B423" s="14"/>
      <c r="C423" s="19"/>
      <c r="D423" s="13"/>
      <c r="E423" s="8" t="str">
        <f>IFERROR(IF(D423="No CAS","",INDEX('DEQ Pollutant List'!$B$7:$B$611,MATCH('5. Pollutant Emissions - MB'!D423,'DEQ Pollutant List'!$A$7:$A$611,0))),"")</f>
        <v/>
      </c>
      <c r="F423" s="20"/>
      <c r="G423" s="37"/>
      <c r="H423" s="47"/>
      <c r="I423" s="47"/>
      <c r="J423" s="38"/>
      <c r="K423" s="18"/>
      <c r="L423" s="12" cm="1">
        <f t="array" ref="L423">IFERROR(IF(ISBLANK($B423),_xlfn.XLOOKUP($A423&amp;$C423,'4. TEUs &amp; Activities- MB'!$A$9:$A$194&amp;'4. TEUs &amp; Activities- MB'!$E$9:$E$194,'4. TEUs &amp; Activities- MB'!$V$9:$V$194),_xlfn.XLOOKUP($B423&amp;$C423,'4. TEUs &amp; Activities- MB'!$B$9:$B$194&amp;'4. TEUs &amp; Activities- MB'!$E$9:$E$194,'4. TEUs &amp; Activities- MB'!$V$9:$V$194))*$F423*IF(ISBLANK($G423),1,$G423)*IF(ISBLANK($H423),1,(1-$H423))*IF(ISBLANK($I423),1,(1-$I423))*IF(ISBLANK($J423),1,(1-$J423)),"REVIEW")</f>
        <v>0</v>
      </c>
      <c r="M423" s="16" cm="1">
        <f t="array" ref="M423">IFERROR(IF(ISBLANK($B423),_xlfn.XLOOKUP($A423&amp;$C423,'4. TEUs &amp; Activities- MB'!$A$9:$A$194&amp;'4. TEUs &amp; Activities- MB'!$E$9:$E$194,'4. TEUs &amp; Activities- MB'!$W$9:$W$194),_xlfn.XLOOKUP($B423&amp;$C423,'4. TEUs &amp; Activities- MB'!$B$9:$B$194&amp;'4. TEUs &amp; Activities- MB'!$E$9:$E$194,'4. TEUs &amp; Activities- MB'!$W$9:$W$194))*$F423*IF(ISBLANK($G423),1,$G423)*IF(ISBLANK($H423),1,(1-$H423))*IF(ISBLANK($I423),1,(1-$I423))*IF(ISBLANK($J423),1,(1-$J423)),"REVIEW")</f>
        <v>0</v>
      </c>
    </row>
    <row r="424" spans="1:13" x14ac:dyDescent="0.25">
      <c r="A424" s="12"/>
      <c r="B424" s="14"/>
      <c r="C424" s="19"/>
      <c r="D424" s="13"/>
      <c r="E424" s="8" t="str">
        <f>IFERROR(IF(D424="No CAS","",INDEX('DEQ Pollutant List'!$B$7:$B$611,MATCH('5. Pollutant Emissions - MB'!D424,'DEQ Pollutant List'!$A$7:$A$611,0))),"")</f>
        <v/>
      </c>
      <c r="F424" s="20"/>
      <c r="G424" s="37"/>
      <c r="H424" s="47"/>
      <c r="I424" s="47"/>
      <c r="J424" s="38"/>
      <c r="K424" s="18"/>
      <c r="L424" s="12" cm="1">
        <f t="array" ref="L424">IFERROR(IF(ISBLANK($B424),_xlfn.XLOOKUP($A424&amp;$C424,'4. TEUs &amp; Activities- MB'!$A$9:$A$194&amp;'4. TEUs &amp; Activities- MB'!$E$9:$E$194,'4. TEUs &amp; Activities- MB'!$V$9:$V$194),_xlfn.XLOOKUP($B424&amp;$C424,'4. TEUs &amp; Activities- MB'!$B$9:$B$194&amp;'4. TEUs &amp; Activities- MB'!$E$9:$E$194,'4. TEUs &amp; Activities- MB'!$V$9:$V$194))*$F424*IF(ISBLANK($G424),1,$G424)*IF(ISBLANK($H424),1,(1-$H424))*IF(ISBLANK($I424),1,(1-$I424))*IF(ISBLANK($J424),1,(1-$J424)),"REVIEW")</f>
        <v>0</v>
      </c>
      <c r="M424" s="16" cm="1">
        <f t="array" ref="M424">IFERROR(IF(ISBLANK($B424),_xlfn.XLOOKUP($A424&amp;$C424,'4. TEUs &amp; Activities- MB'!$A$9:$A$194&amp;'4. TEUs &amp; Activities- MB'!$E$9:$E$194,'4. TEUs &amp; Activities- MB'!$W$9:$W$194),_xlfn.XLOOKUP($B424&amp;$C424,'4. TEUs &amp; Activities- MB'!$B$9:$B$194&amp;'4. TEUs &amp; Activities- MB'!$E$9:$E$194,'4. TEUs &amp; Activities- MB'!$W$9:$W$194))*$F424*IF(ISBLANK($G424),1,$G424)*IF(ISBLANK($H424),1,(1-$H424))*IF(ISBLANK($I424),1,(1-$I424))*IF(ISBLANK($J424),1,(1-$J424)),"REVIEW")</f>
        <v>0</v>
      </c>
    </row>
    <row r="425" spans="1:13" x14ac:dyDescent="0.25">
      <c r="A425" s="12"/>
      <c r="B425" s="14"/>
      <c r="C425" s="19"/>
      <c r="D425" s="13"/>
      <c r="E425" s="8" t="str">
        <f>IFERROR(IF(D425="No CAS","",INDEX('DEQ Pollutant List'!$B$7:$B$611,MATCH('5. Pollutant Emissions - MB'!D425,'DEQ Pollutant List'!$A$7:$A$611,0))),"")</f>
        <v/>
      </c>
      <c r="F425" s="20"/>
      <c r="G425" s="37"/>
      <c r="H425" s="47"/>
      <c r="I425" s="47"/>
      <c r="J425" s="38"/>
      <c r="K425" s="18"/>
      <c r="L425" s="12" cm="1">
        <f t="array" ref="L425">IFERROR(IF(ISBLANK($B425),_xlfn.XLOOKUP($A425&amp;$C425,'4. TEUs &amp; Activities- MB'!$A$9:$A$194&amp;'4. TEUs &amp; Activities- MB'!$E$9:$E$194,'4. TEUs &amp; Activities- MB'!$V$9:$V$194),_xlfn.XLOOKUP($B425&amp;$C425,'4. TEUs &amp; Activities- MB'!$B$9:$B$194&amp;'4. TEUs &amp; Activities- MB'!$E$9:$E$194,'4. TEUs &amp; Activities- MB'!$V$9:$V$194))*$F425*IF(ISBLANK($G425),1,$G425)*IF(ISBLANK($H425),1,(1-$H425))*IF(ISBLANK($I425),1,(1-$I425))*IF(ISBLANK($J425),1,(1-$J425)),"REVIEW")</f>
        <v>0</v>
      </c>
      <c r="M425" s="16" cm="1">
        <f t="array" ref="M425">IFERROR(IF(ISBLANK($B425),_xlfn.XLOOKUP($A425&amp;$C425,'4. TEUs &amp; Activities- MB'!$A$9:$A$194&amp;'4. TEUs &amp; Activities- MB'!$E$9:$E$194,'4. TEUs &amp; Activities- MB'!$W$9:$W$194),_xlfn.XLOOKUP($B425&amp;$C425,'4. TEUs &amp; Activities- MB'!$B$9:$B$194&amp;'4. TEUs &amp; Activities- MB'!$E$9:$E$194,'4. TEUs &amp; Activities- MB'!$W$9:$W$194))*$F425*IF(ISBLANK($G425),1,$G425)*IF(ISBLANK($H425),1,(1-$H425))*IF(ISBLANK($I425),1,(1-$I425))*IF(ISBLANK($J425),1,(1-$J425)),"REVIEW")</f>
        <v>0</v>
      </c>
    </row>
    <row r="426" spans="1:13" x14ac:dyDescent="0.25">
      <c r="A426" s="12"/>
      <c r="B426" s="14"/>
      <c r="C426" s="19"/>
      <c r="D426" s="13"/>
      <c r="E426" s="8" t="str">
        <f>IFERROR(IF(D426="No CAS","",INDEX('DEQ Pollutant List'!$B$7:$B$611,MATCH('5. Pollutant Emissions - MB'!D426,'DEQ Pollutant List'!$A$7:$A$611,0))),"")</f>
        <v/>
      </c>
      <c r="F426" s="20"/>
      <c r="G426" s="37"/>
      <c r="H426" s="47"/>
      <c r="I426" s="47"/>
      <c r="J426" s="38"/>
      <c r="K426" s="18"/>
      <c r="L426" s="12" cm="1">
        <f t="array" ref="L426">IFERROR(IF(ISBLANK($B426),_xlfn.XLOOKUP($A426&amp;$C426,'4. TEUs &amp; Activities- MB'!$A$9:$A$194&amp;'4. TEUs &amp; Activities- MB'!$E$9:$E$194,'4. TEUs &amp; Activities- MB'!$V$9:$V$194),_xlfn.XLOOKUP($B426&amp;$C426,'4. TEUs &amp; Activities- MB'!$B$9:$B$194&amp;'4. TEUs &amp; Activities- MB'!$E$9:$E$194,'4. TEUs &amp; Activities- MB'!$V$9:$V$194))*$F426*IF(ISBLANK($G426),1,$G426)*IF(ISBLANK($H426),1,(1-$H426))*IF(ISBLANK($I426),1,(1-$I426))*IF(ISBLANK($J426),1,(1-$J426)),"REVIEW")</f>
        <v>0</v>
      </c>
      <c r="M426" s="16" cm="1">
        <f t="array" ref="M426">IFERROR(IF(ISBLANK($B426),_xlfn.XLOOKUP($A426&amp;$C426,'4. TEUs &amp; Activities- MB'!$A$9:$A$194&amp;'4. TEUs &amp; Activities- MB'!$E$9:$E$194,'4. TEUs &amp; Activities- MB'!$W$9:$W$194),_xlfn.XLOOKUP($B426&amp;$C426,'4. TEUs &amp; Activities- MB'!$B$9:$B$194&amp;'4. TEUs &amp; Activities- MB'!$E$9:$E$194,'4. TEUs &amp; Activities- MB'!$W$9:$W$194))*$F426*IF(ISBLANK($G426),1,$G426)*IF(ISBLANK($H426),1,(1-$H426))*IF(ISBLANK($I426),1,(1-$I426))*IF(ISBLANK($J426),1,(1-$J426)),"REVIEW")</f>
        <v>0</v>
      </c>
    </row>
    <row r="427" spans="1:13" x14ac:dyDescent="0.25">
      <c r="A427" s="12"/>
      <c r="B427" s="14"/>
      <c r="C427" s="19"/>
      <c r="D427" s="13"/>
      <c r="E427" s="8" t="str">
        <f>IFERROR(IF(D427="No CAS","",INDEX('DEQ Pollutant List'!$B$7:$B$611,MATCH('5. Pollutant Emissions - MB'!D427,'DEQ Pollutant List'!$A$7:$A$611,0))),"")</f>
        <v/>
      </c>
      <c r="F427" s="20"/>
      <c r="G427" s="37"/>
      <c r="H427" s="47"/>
      <c r="I427" s="47"/>
      <c r="J427" s="38"/>
      <c r="K427" s="18"/>
      <c r="L427" s="12" cm="1">
        <f t="array" ref="L427">IFERROR(IF(ISBLANK($B427),_xlfn.XLOOKUP($A427&amp;$C427,'4. TEUs &amp; Activities- MB'!$A$9:$A$194&amp;'4. TEUs &amp; Activities- MB'!$E$9:$E$194,'4. TEUs &amp; Activities- MB'!$V$9:$V$194),_xlfn.XLOOKUP($B427&amp;$C427,'4. TEUs &amp; Activities- MB'!$B$9:$B$194&amp;'4. TEUs &amp; Activities- MB'!$E$9:$E$194,'4. TEUs &amp; Activities- MB'!$V$9:$V$194))*$F427*IF(ISBLANK($G427),1,$G427)*IF(ISBLANK($H427),1,(1-$H427))*IF(ISBLANK($I427),1,(1-$I427))*IF(ISBLANK($J427),1,(1-$J427)),"REVIEW")</f>
        <v>0</v>
      </c>
      <c r="M427" s="16" cm="1">
        <f t="array" ref="M427">IFERROR(IF(ISBLANK($B427),_xlfn.XLOOKUP($A427&amp;$C427,'4. TEUs &amp; Activities- MB'!$A$9:$A$194&amp;'4. TEUs &amp; Activities- MB'!$E$9:$E$194,'4. TEUs &amp; Activities- MB'!$W$9:$W$194),_xlfn.XLOOKUP($B427&amp;$C427,'4. TEUs &amp; Activities- MB'!$B$9:$B$194&amp;'4. TEUs &amp; Activities- MB'!$E$9:$E$194,'4. TEUs &amp; Activities- MB'!$W$9:$W$194))*$F427*IF(ISBLANK($G427),1,$G427)*IF(ISBLANK($H427),1,(1-$H427))*IF(ISBLANK($I427),1,(1-$I427))*IF(ISBLANK($J427),1,(1-$J427)),"REVIEW")</f>
        <v>0</v>
      </c>
    </row>
    <row r="428" spans="1:13" x14ac:dyDescent="0.25">
      <c r="A428" s="12"/>
      <c r="B428" s="14"/>
      <c r="C428" s="19"/>
      <c r="D428" s="13"/>
      <c r="E428" s="8" t="str">
        <f>IFERROR(IF(D428="No CAS","",INDEX('DEQ Pollutant List'!$B$7:$B$611,MATCH('5. Pollutant Emissions - MB'!D428,'DEQ Pollutant List'!$A$7:$A$611,0))),"")</f>
        <v/>
      </c>
      <c r="F428" s="20"/>
      <c r="G428" s="37"/>
      <c r="H428" s="47"/>
      <c r="I428" s="47"/>
      <c r="J428" s="38"/>
      <c r="K428" s="18"/>
      <c r="L428" s="12" cm="1">
        <f t="array" ref="L428">IFERROR(IF(ISBLANK($B428),_xlfn.XLOOKUP($A428&amp;$C428,'4. TEUs &amp; Activities- MB'!$A$9:$A$194&amp;'4. TEUs &amp; Activities- MB'!$E$9:$E$194,'4. TEUs &amp; Activities- MB'!$V$9:$V$194),_xlfn.XLOOKUP($B428&amp;$C428,'4. TEUs &amp; Activities- MB'!$B$9:$B$194&amp;'4. TEUs &amp; Activities- MB'!$E$9:$E$194,'4. TEUs &amp; Activities- MB'!$V$9:$V$194))*$F428*IF(ISBLANK($G428),1,$G428)*IF(ISBLANK($H428),1,(1-$H428))*IF(ISBLANK($I428),1,(1-$I428))*IF(ISBLANK($J428),1,(1-$J428)),"REVIEW")</f>
        <v>0</v>
      </c>
      <c r="M428" s="16" cm="1">
        <f t="array" ref="M428">IFERROR(IF(ISBLANK($B428),_xlfn.XLOOKUP($A428&amp;$C428,'4. TEUs &amp; Activities- MB'!$A$9:$A$194&amp;'4. TEUs &amp; Activities- MB'!$E$9:$E$194,'4. TEUs &amp; Activities- MB'!$W$9:$W$194),_xlfn.XLOOKUP($B428&amp;$C428,'4. TEUs &amp; Activities- MB'!$B$9:$B$194&amp;'4. TEUs &amp; Activities- MB'!$E$9:$E$194,'4. TEUs &amp; Activities- MB'!$W$9:$W$194))*$F428*IF(ISBLANK($G428),1,$G428)*IF(ISBLANK($H428),1,(1-$H428))*IF(ISBLANK($I428),1,(1-$I428))*IF(ISBLANK($J428),1,(1-$J428)),"REVIEW")</f>
        <v>0</v>
      </c>
    </row>
    <row r="429" spans="1:13" x14ac:dyDescent="0.25">
      <c r="A429" s="12"/>
      <c r="B429" s="14"/>
      <c r="C429" s="19"/>
      <c r="D429" s="13"/>
      <c r="E429" s="8" t="str">
        <f>IFERROR(IF(D429="No CAS","",INDEX('DEQ Pollutant List'!$B$7:$B$611,MATCH('5. Pollutant Emissions - MB'!D429,'DEQ Pollutant List'!$A$7:$A$611,0))),"")</f>
        <v/>
      </c>
      <c r="F429" s="20"/>
      <c r="G429" s="37"/>
      <c r="H429" s="47"/>
      <c r="I429" s="47"/>
      <c r="J429" s="38"/>
      <c r="K429" s="18"/>
      <c r="L429" s="12" cm="1">
        <f t="array" ref="L429">IFERROR(IF(ISBLANK($B429),_xlfn.XLOOKUP($A429&amp;$C429,'4. TEUs &amp; Activities- MB'!$A$9:$A$194&amp;'4. TEUs &amp; Activities- MB'!$E$9:$E$194,'4. TEUs &amp; Activities- MB'!$V$9:$V$194),_xlfn.XLOOKUP($B429&amp;$C429,'4. TEUs &amp; Activities- MB'!$B$9:$B$194&amp;'4. TEUs &amp; Activities- MB'!$E$9:$E$194,'4. TEUs &amp; Activities- MB'!$V$9:$V$194))*$F429*IF(ISBLANK($G429),1,$G429)*IF(ISBLANK($H429),1,(1-$H429))*IF(ISBLANK($I429),1,(1-$I429))*IF(ISBLANK($J429),1,(1-$J429)),"REVIEW")</f>
        <v>0</v>
      </c>
      <c r="M429" s="16" cm="1">
        <f t="array" ref="M429">IFERROR(IF(ISBLANK($B429),_xlfn.XLOOKUP($A429&amp;$C429,'4. TEUs &amp; Activities- MB'!$A$9:$A$194&amp;'4. TEUs &amp; Activities- MB'!$E$9:$E$194,'4. TEUs &amp; Activities- MB'!$W$9:$W$194),_xlfn.XLOOKUP($B429&amp;$C429,'4. TEUs &amp; Activities- MB'!$B$9:$B$194&amp;'4. TEUs &amp; Activities- MB'!$E$9:$E$194,'4. TEUs &amp; Activities- MB'!$W$9:$W$194))*$F429*IF(ISBLANK($G429),1,$G429)*IF(ISBLANK($H429),1,(1-$H429))*IF(ISBLANK($I429),1,(1-$I429))*IF(ISBLANK($J429),1,(1-$J429)),"REVIEW")</f>
        <v>0</v>
      </c>
    </row>
    <row r="430" spans="1:13" x14ac:dyDescent="0.25">
      <c r="A430" s="12"/>
      <c r="B430" s="14"/>
      <c r="C430" s="19"/>
      <c r="D430" s="13"/>
      <c r="E430" s="8" t="str">
        <f>IFERROR(IF(D430="No CAS","",INDEX('DEQ Pollutant List'!$B$7:$B$611,MATCH('5. Pollutant Emissions - MB'!D430,'DEQ Pollutant List'!$A$7:$A$611,0))),"")</f>
        <v/>
      </c>
      <c r="F430" s="20"/>
      <c r="G430" s="37"/>
      <c r="H430" s="47"/>
      <c r="I430" s="47"/>
      <c r="J430" s="38"/>
      <c r="K430" s="18"/>
      <c r="L430" s="12" cm="1">
        <f t="array" ref="L430">IFERROR(IF(ISBLANK($B430),_xlfn.XLOOKUP($A430&amp;$C430,'4. TEUs &amp; Activities- MB'!$A$9:$A$194&amp;'4. TEUs &amp; Activities- MB'!$E$9:$E$194,'4. TEUs &amp; Activities- MB'!$V$9:$V$194),_xlfn.XLOOKUP($B430&amp;$C430,'4. TEUs &amp; Activities- MB'!$B$9:$B$194&amp;'4. TEUs &amp; Activities- MB'!$E$9:$E$194,'4. TEUs &amp; Activities- MB'!$V$9:$V$194))*$F430*IF(ISBLANK($G430),1,$G430)*IF(ISBLANK($H430),1,(1-$H430))*IF(ISBLANK($I430),1,(1-$I430))*IF(ISBLANK($J430),1,(1-$J430)),"REVIEW")</f>
        <v>0</v>
      </c>
      <c r="M430" s="16" cm="1">
        <f t="array" ref="M430">IFERROR(IF(ISBLANK($B430),_xlfn.XLOOKUP($A430&amp;$C430,'4. TEUs &amp; Activities- MB'!$A$9:$A$194&amp;'4. TEUs &amp; Activities- MB'!$E$9:$E$194,'4. TEUs &amp; Activities- MB'!$W$9:$W$194),_xlfn.XLOOKUP($B430&amp;$C430,'4. TEUs &amp; Activities- MB'!$B$9:$B$194&amp;'4. TEUs &amp; Activities- MB'!$E$9:$E$194,'4. TEUs &amp; Activities- MB'!$W$9:$W$194))*$F430*IF(ISBLANK($G430),1,$G430)*IF(ISBLANK($H430),1,(1-$H430))*IF(ISBLANK($I430),1,(1-$I430))*IF(ISBLANK($J430),1,(1-$J430)),"REVIEW")</f>
        <v>0</v>
      </c>
    </row>
    <row r="431" spans="1:13" x14ac:dyDescent="0.25">
      <c r="A431" s="12"/>
      <c r="B431" s="14"/>
      <c r="C431" s="19"/>
      <c r="D431" s="13"/>
      <c r="E431" s="8" t="str">
        <f>IFERROR(IF(D431="No CAS","",INDEX('DEQ Pollutant List'!$B$7:$B$611,MATCH('5. Pollutant Emissions - MB'!D431,'DEQ Pollutant List'!$A$7:$A$611,0))),"")</f>
        <v/>
      </c>
      <c r="F431" s="20"/>
      <c r="G431" s="37"/>
      <c r="H431" s="47"/>
      <c r="I431" s="47"/>
      <c r="J431" s="38"/>
      <c r="K431" s="18"/>
      <c r="L431" s="12" cm="1">
        <f t="array" ref="L431">IFERROR(IF(ISBLANK($B431),_xlfn.XLOOKUP($A431&amp;$C431,'4. TEUs &amp; Activities- MB'!$A$9:$A$194&amp;'4. TEUs &amp; Activities- MB'!$E$9:$E$194,'4. TEUs &amp; Activities- MB'!$V$9:$V$194),_xlfn.XLOOKUP($B431&amp;$C431,'4. TEUs &amp; Activities- MB'!$B$9:$B$194&amp;'4. TEUs &amp; Activities- MB'!$E$9:$E$194,'4. TEUs &amp; Activities- MB'!$V$9:$V$194))*$F431*IF(ISBLANK($G431),1,$G431)*IF(ISBLANK($H431),1,(1-$H431))*IF(ISBLANK($I431),1,(1-$I431))*IF(ISBLANK($J431),1,(1-$J431)),"REVIEW")</f>
        <v>0</v>
      </c>
      <c r="M431" s="16" cm="1">
        <f t="array" ref="M431">IFERROR(IF(ISBLANK($B431),_xlfn.XLOOKUP($A431&amp;$C431,'4. TEUs &amp; Activities- MB'!$A$9:$A$194&amp;'4. TEUs &amp; Activities- MB'!$E$9:$E$194,'4. TEUs &amp; Activities- MB'!$W$9:$W$194),_xlfn.XLOOKUP($B431&amp;$C431,'4. TEUs &amp; Activities- MB'!$B$9:$B$194&amp;'4. TEUs &amp; Activities- MB'!$E$9:$E$194,'4. TEUs &amp; Activities- MB'!$W$9:$W$194))*$F431*IF(ISBLANK($G431),1,$G431)*IF(ISBLANK($H431),1,(1-$H431))*IF(ISBLANK($I431),1,(1-$I431))*IF(ISBLANK($J431),1,(1-$J431)),"REVIEW")</f>
        <v>0</v>
      </c>
    </row>
    <row r="432" spans="1:13" x14ac:dyDescent="0.25">
      <c r="A432" s="12"/>
      <c r="B432" s="14"/>
      <c r="C432" s="19"/>
      <c r="D432" s="13"/>
      <c r="E432" s="8" t="str">
        <f>IFERROR(IF(D432="No CAS","",INDEX('DEQ Pollutant List'!$B$7:$B$611,MATCH('5. Pollutant Emissions - MB'!D432,'DEQ Pollutant List'!$A$7:$A$611,0))),"")</f>
        <v/>
      </c>
      <c r="F432" s="20"/>
      <c r="G432" s="37"/>
      <c r="H432" s="47"/>
      <c r="I432" s="47"/>
      <c r="J432" s="38"/>
      <c r="K432" s="18"/>
      <c r="L432" s="12" cm="1">
        <f t="array" ref="L432">IFERROR(IF(ISBLANK($B432),_xlfn.XLOOKUP($A432&amp;$C432,'4. TEUs &amp; Activities- MB'!$A$9:$A$194&amp;'4. TEUs &amp; Activities- MB'!$E$9:$E$194,'4. TEUs &amp; Activities- MB'!$V$9:$V$194),_xlfn.XLOOKUP($B432&amp;$C432,'4. TEUs &amp; Activities- MB'!$B$9:$B$194&amp;'4. TEUs &amp; Activities- MB'!$E$9:$E$194,'4. TEUs &amp; Activities- MB'!$V$9:$V$194))*$F432*IF(ISBLANK($G432),1,$G432)*IF(ISBLANK($H432),1,(1-$H432))*IF(ISBLANK($I432),1,(1-$I432))*IF(ISBLANK($J432),1,(1-$J432)),"REVIEW")</f>
        <v>0</v>
      </c>
      <c r="M432" s="16" cm="1">
        <f t="array" ref="M432">IFERROR(IF(ISBLANK($B432),_xlfn.XLOOKUP($A432&amp;$C432,'4. TEUs &amp; Activities- MB'!$A$9:$A$194&amp;'4. TEUs &amp; Activities- MB'!$E$9:$E$194,'4. TEUs &amp; Activities- MB'!$W$9:$W$194),_xlfn.XLOOKUP($B432&amp;$C432,'4. TEUs &amp; Activities- MB'!$B$9:$B$194&amp;'4. TEUs &amp; Activities- MB'!$E$9:$E$194,'4. TEUs &amp; Activities- MB'!$W$9:$W$194))*$F432*IF(ISBLANK($G432),1,$G432)*IF(ISBLANK($H432),1,(1-$H432))*IF(ISBLANK($I432),1,(1-$I432))*IF(ISBLANK($J432),1,(1-$J432)),"REVIEW")</f>
        <v>0</v>
      </c>
    </row>
    <row r="433" spans="1:13" x14ac:dyDescent="0.25">
      <c r="A433" s="12"/>
      <c r="B433" s="14"/>
      <c r="C433" s="19"/>
      <c r="D433" s="13"/>
      <c r="E433" s="8" t="str">
        <f>IFERROR(IF(D433="No CAS","",INDEX('DEQ Pollutant List'!$B$7:$B$611,MATCH('5. Pollutant Emissions - MB'!D433,'DEQ Pollutant List'!$A$7:$A$611,0))),"")</f>
        <v/>
      </c>
      <c r="F433" s="20"/>
      <c r="G433" s="37"/>
      <c r="H433" s="47"/>
      <c r="I433" s="47"/>
      <c r="J433" s="38"/>
      <c r="K433" s="18"/>
      <c r="L433" s="12" cm="1">
        <f t="array" ref="L433">IFERROR(IF(ISBLANK($B433),_xlfn.XLOOKUP($A433&amp;$C433,'4. TEUs &amp; Activities- MB'!$A$9:$A$194&amp;'4. TEUs &amp; Activities- MB'!$E$9:$E$194,'4. TEUs &amp; Activities- MB'!$V$9:$V$194),_xlfn.XLOOKUP($B433&amp;$C433,'4. TEUs &amp; Activities- MB'!$B$9:$B$194&amp;'4. TEUs &amp; Activities- MB'!$E$9:$E$194,'4. TEUs &amp; Activities- MB'!$V$9:$V$194))*$F433*IF(ISBLANK($G433),1,$G433)*IF(ISBLANK($H433),1,(1-$H433))*IF(ISBLANK($I433),1,(1-$I433))*IF(ISBLANK($J433),1,(1-$J433)),"REVIEW")</f>
        <v>0</v>
      </c>
      <c r="M433" s="16" cm="1">
        <f t="array" ref="M433">IFERROR(IF(ISBLANK($B433),_xlfn.XLOOKUP($A433&amp;$C433,'4. TEUs &amp; Activities- MB'!$A$9:$A$194&amp;'4. TEUs &amp; Activities- MB'!$E$9:$E$194,'4. TEUs &amp; Activities- MB'!$W$9:$W$194),_xlfn.XLOOKUP($B433&amp;$C433,'4. TEUs &amp; Activities- MB'!$B$9:$B$194&amp;'4. TEUs &amp; Activities- MB'!$E$9:$E$194,'4. TEUs &amp; Activities- MB'!$W$9:$W$194))*$F433*IF(ISBLANK($G433),1,$G433)*IF(ISBLANK($H433),1,(1-$H433))*IF(ISBLANK($I433),1,(1-$I433))*IF(ISBLANK($J433),1,(1-$J433)),"REVIEW")</f>
        <v>0</v>
      </c>
    </row>
    <row r="434" spans="1:13" x14ac:dyDescent="0.25">
      <c r="A434" s="12"/>
      <c r="B434" s="14"/>
      <c r="C434" s="19"/>
      <c r="D434" s="13"/>
      <c r="E434" s="8" t="str">
        <f>IFERROR(IF(D434="No CAS","",INDEX('DEQ Pollutant List'!$B$7:$B$611,MATCH('5. Pollutant Emissions - MB'!D434,'DEQ Pollutant List'!$A$7:$A$611,0))),"")</f>
        <v/>
      </c>
      <c r="F434" s="20"/>
      <c r="G434" s="37"/>
      <c r="H434" s="47"/>
      <c r="I434" s="47"/>
      <c r="J434" s="38"/>
      <c r="K434" s="18"/>
      <c r="L434" s="12" cm="1">
        <f t="array" ref="L434">IFERROR(IF(ISBLANK($B434),_xlfn.XLOOKUP($A434&amp;$C434,'4. TEUs &amp; Activities- MB'!$A$9:$A$194&amp;'4. TEUs &amp; Activities- MB'!$E$9:$E$194,'4. TEUs &amp; Activities- MB'!$V$9:$V$194),_xlfn.XLOOKUP($B434&amp;$C434,'4. TEUs &amp; Activities- MB'!$B$9:$B$194&amp;'4. TEUs &amp; Activities- MB'!$E$9:$E$194,'4. TEUs &amp; Activities- MB'!$V$9:$V$194))*$F434*IF(ISBLANK($G434),1,$G434)*IF(ISBLANK($H434),1,(1-$H434))*IF(ISBLANK($I434),1,(1-$I434))*IF(ISBLANK($J434),1,(1-$J434)),"REVIEW")</f>
        <v>0</v>
      </c>
      <c r="M434" s="16" cm="1">
        <f t="array" ref="M434">IFERROR(IF(ISBLANK($B434),_xlfn.XLOOKUP($A434&amp;$C434,'4. TEUs &amp; Activities- MB'!$A$9:$A$194&amp;'4. TEUs &amp; Activities- MB'!$E$9:$E$194,'4. TEUs &amp; Activities- MB'!$W$9:$W$194),_xlfn.XLOOKUP($B434&amp;$C434,'4. TEUs &amp; Activities- MB'!$B$9:$B$194&amp;'4. TEUs &amp; Activities- MB'!$E$9:$E$194,'4. TEUs &amp; Activities- MB'!$W$9:$W$194))*$F434*IF(ISBLANK($G434),1,$G434)*IF(ISBLANK($H434),1,(1-$H434))*IF(ISBLANK($I434),1,(1-$I434))*IF(ISBLANK($J434),1,(1-$J434)),"REVIEW")</f>
        <v>0</v>
      </c>
    </row>
    <row r="435" spans="1:13" x14ac:dyDescent="0.25">
      <c r="A435" s="12"/>
      <c r="B435" s="14"/>
      <c r="C435" s="19"/>
      <c r="D435" s="13"/>
      <c r="E435" s="8" t="str">
        <f>IFERROR(IF(D435="No CAS","",INDEX('DEQ Pollutant List'!$B$7:$B$611,MATCH('5. Pollutant Emissions - MB'!D435,'DEQ Pollutant List'!$A$7:$A$611,0))),"")</f>
        <v/>
      </c>
      <c r="F435" s="20"/>
      <c r="G435" s="37"/>
      <c r="H435" s="47"/>
      <c r="I435" s="47"/>
      <c r="J435" s="38"/>
      <c r="K435" s="18"/>
      <c r="L435" s="12" cm="1">
        <f t="array" ref="L435">IFERROR(IF(ISBLANK($B435),_xlfn.XLOOKUP($A435&amp;$C435,'4. TEUs &amp; Activities- MB'!$A$9:$A$194&amp;'4. TEUs &amp; Activities- MB'!$E$9:$E$194,'4. TEUs &amp; Activities- MB'!$V$9:$V$194),_xlfn.XLOOKUP($B435&amp;$C435,'4. TEUs &amp; Activities- MB'!$B$9:$B$194&amp;'4. TEUs &amp; Activities- MB'!$E$9:$E$194,'4. TEUs &amp; Activities- MB'!$V$9:$V$194))*$F435*IF(ISBLANK($G435),1,$G435)*IF(ISBLANK($H435),1,(1-$H435))*IF(ISBLANK($I435),1,(1-$I435))*IF(ISBLANK($J435),1,(1-$J435)),"REVIEW")</f>
        <v>0</v>
      </c>
      <c r="M435" s="16" cm="1">
        <f t="array" ref="M435">IFERROR(IF(ISBLANK($B435),_xlfn.XLOOKUP($A435&amp;$C435,'4. TEUs &amp; Activities- MB'!$A$9:$A$194&amp;'4. TEUs &amp; Activities- MB'!$E$9:$E$194,'4. TEUs &amp; Activities- MB'!$W$9:$W$194),_xlfn.XLOOKUP($B435&amp;$C435,'4. TEUs &amp; Activities- MB'!$B$9:$B$194&amp;'4. TEUs &amp; Activities- MB'!$E$9:$E$194,'4. TEUs &amp; Activities- MB'!$W$9:$W$194))*$F435*IF(ISBLANK($G435),1,$G435)*IF(ISBLANK($H435),1,(1-$H435))*IF(ISBLANK($I435),1,(1-$I435))*IF(ISBLANK($J435),1,(1-$J435)),"REVIEW")</f>
        <v>0</v>
      </c>
    </row>
    <row r="436" spans="1:13" x14ac:dyDescent="0.25">
      <c r="A436" s="12"/>
      <c r="B436" s="14"/>
      <c r="C436" s="19"/>
      <c r="D436" s="13"/>
      <c r="E436" s="8" t="str">
        <f>IFERROR(IF(D436="No CAS","",INDEX('DEQ Pollutant List'!$B$7:$B$611,MATCH('5. Pollutant Emissions - MB'!D436,'DEQ Pollutant List'!$A$7:$A$611,0))),"")</f>
        <v/>
      </c>
      <c r="F436" s="20"/>
      <c r="G436" s="37"/>
      <c r="H436" s="47"/>
      <c r="I436" s="47"/>
      <c r="J436" s="38"/>
      <c r="K436" s="18"/>
      <c r="L436" s="12" cm="1">
        <f t="array" ref="L436">IFERROR(IF(ISBLANK($B436),_xlfn.XLOOKUP($A436&amp;$C436,'4. TEUs &amp; Activities- MB'!$A$9:$A$194&amp;'4. TEUs &amp; Activities- MB'!$E$9:$E$194,'4. TEUs &amp; Activities- MB'!$V$9:$V$194),_xlfn.XLOOKUP($B436&amp;$C436,'4. TEUs &amp; Activities- MB'!$B$9:$B$194&amp;'4. TEUs &amp; Activities- MB'!$E$9:$E$194,'4. TEUs &amp; Activities- MB'!$V$9:$V$194))*$F436*IF(ISBLANK($G436),1,$G436)*IF(ISBLANK($H436),1,(1-$H436))*IF(ISBLANK($I436),1,(1-$I436))*IF(ISBLANK($J436),1,(1-$J436)),"REVIEW")</f>
        <v>0</v>
      </c>
      <c r="M436" s="16" cm="1">
        <f t="array" ref="M436">IFERROR(IF(ISBLANK($B436),_xlfn.XLOOKUP($A436&amp;$C436,'4. TEUs &amp; Activities- MB'!$A$9:$A$194&amp;'4. TEUs &amp; Activities- MB'!$E$9:$E$194,'4. TEUs &amp; Activities- MB'!$W$9:$W$194),_xlfn.XLOOKUP($B436&amp;$C436,'4. TEUs &amp; Activities- MB'!$B$9:$B$194&amp;'4. TEUs &amp; Activities- MB'!$E$9:$E$194,'4. TEUs &amp; Activities- MB'!$W$9:$W$194))*$F436*IF(ISBLANK($G436),1,$G436)*IF(ISBLANK($H436),1,(1-$H436))*IF(ISBLANK($I436),1,(1-$I436))*IF(ISBLANK($J436),1,(1-$J436)),"REVIEW")</f>
        <v>0</v>
      </c>
    </row>
    <row r="437" spans="1:13" x14ac:dyDescent="0.25">
      <c r="A437" s="12"/>
      <c r="B437" s="14"/>
      <c r="C437" s="19"/>
      <c r="D437" s="13"/>
      <c r="E437" s="8" t="str">
        <f>IFERROR(IF(D437="No CAS","",INDEX('DEQ Pollutant List'!$B$7:$B$611,MATCH('5. Pollutant Emissions - MB'!D437,'DEQ Pollutant List'!$A$7:$A$611,0))),"")</f>
        <v/>
      </c>
      <c r="F437" s="20"/>
      <c r="G437" s="37"/>
      <c r="H437" s="47"/>
      <c r="I437" s="47"/>
      <c r="J437" s="38"/>
      <c r="K437" s="18"/>
      <c r="L437" s="12" cm="1">
        <f t="array" ref="L437">IFERROR(IF(ISBLANK($B437),_xlfn.XLOOKUP($A437&amp;$C437,'4. TEUs &amp; Activities- MB'!$A$9:$A$194&amp;'4. TEUs &amp; Activities- MB'!$E$9:$E$194,'4. TEUs &amp; Activities- MB'!$V$9:$V$194),_xlfn.XLOOKUP($B437&amp;$C437,'4. TEUs &amp; Activities- MB'!$B$9:$B$194&amp;'4. TEUs &amp; Activities- MB'!$E$9:$E$194,'4. TEUs &amp; Activities- MB'!$V$9:$V$194))*$F437*IF(ISBLANK($G437),1,$G437)*IF(ISBLANK($H437),1,(1-$H437))*IF(ISBLANK($I437),1,(1-$I437))*IF(ISBLANK($J437),1,(1-$J437)),"REVIEW")</f>
        <v>0</v>
      </c>
      <c r="M437" s="16" cm="1">
        <f t="array" ref="M437">IFERROR(IF(ISBLANK($B437),_xlfn.XLOOKUP($A437&amp;$C437,'4. TEUs &amp; Activities- MB'!$A$9:$A$194&amp;'4. TEUs &amp; Activities- MB'!$E$9:$E$194,'4. TEUs &amp; Activities- MB'!$W$9:$W$194),_xlfn.XLOOKUP($B437&amp;$C437,'4. TEUs &amp; Activities- MB'!$B$9:$B$194&amp;'4. TEUs &amp; Activities- MB'!$E$9:$E$194,'4. TEUs &amp; Activities- MB'!$W$9:$W$194))*$F437*IF(ISBLANK($G437),1,$G437)*IF(ISBLANK($H437),1,(1-$H437))*IF(ISBLANK($I437),1,(1-$I437))*IF(ISBLANK($J437),1,(1-$J437)),"REVIEW")</f>
        <v>0</v>
      </c>
    </row>
    <row r="438" spans="1:13" x14ac:dyDescent="0.25">
      <c r="A438" s="12"/>
      <c r="B438" s="14"/>
      <c r="C438" s="19"/>
      <c r="D438" s="13"/>
      <c r="E438" s="8" t="str">
        <f>IFERROR(IF(D438="No CAS","",INDEX('DEQ Pollutant List'!$B$7:$B$611,MATCH('5. Pollutant Emissions - MB'!D438,'DEQ Pollutant List'!$A$7:$A$611,0))),"")</f>
        <v/>
      </c>
      <c r="F438" s="20"/>
      <c r="G438" s="37"/>
      <c r="H438" s="47"/>
      <c r="I438" s="47"/>
      <c r="J438" s="38"/>
      <c r="K438" s="18"/>
      <c r="L438" s="12" cm="1">
        <f t="array" ref="L438">IFERROR(IF(ISBLANK($B438),_xlfn.XLOOKUP($A438&amp;$C438,'4. TEUs &amp; Activities- MB'!$A$9:$A$194&amp;'4. TEUs &amp; Activities- MB'!$E$9:$E$194,'4. TEUs &amp; Activities- MB'!$V$9:$V$194),_xlfn.XLOOKUP($B438&amp;$C438,'4. TEUs &amp; Activities- MB'!$B$9:$B$194&amp;'4. TEUs &amp; Activities- MB'!$E$9:$E$194,'4. TEUs &amp; Activities- MB'!$V$9:$V$194))*$F438*IF(ISBLANK($G438),1,$G438)*IF(ISBLANK($H438),1,(1-$H438))*IF(ISBLANK($I438),1,(1-$I438))*IF(ISBLANK($J438),1,(1-$J438)),"REVIEW")</f>
        <v>0</v>
      </c>
      <c r="M438" s="16" cm="1">
        <f t="array" ref="M438">IFERROR(IF(ISBLANK($B438),_xlfn.XLOOKUP($A438&amp;$C438,'4. TEUs &amp; Activities- MB'!$A$9:$A$194&amp;'4. TEUs &amp; Activities- MB'!$E$9:$E$194,'4. TEUs &amp; Activities- MB'!$W$9:$W$194),_xlfn.XLOOKUP($B438&amp;$C438,'4. TEUs &amp; Activities- MB'!$B$9:$B$194&amp;'4. TEUs &amp; Activities- MB'!$E$9:$E$194,'4. TEUs &amp; Activities- MB'!$W$9:$W$194))*$F438*IF(ISBLANK($G438),1,$G438)*IF(ISBLANK($H438),1,(1-$H438))*IF(ISBLANK($I438),1,(1-$I438))*IF(ISBLANK($J438),1,(1-$J438)),"REVIEW")</f>
        <v>0</v>
      </c>
    </row>
    <row r="439" spans="1:13" x14ac:dyDescent="0.25">
      <c r="A439" s="12"/>
      <c r="B439" s="14"/>
      <c r="C439" s="19"/>
      <c r="D439" s="13"/>
      <c r="E439" s="8" t="str">
        <f>IFERROR(IF(D439="No CAS","",INDEX('DEQ Pollutant List'!$B$7:$B$611,MATCH('5. Pollutant Emissions - MB'!D439,'DEQ Pollutant List'!$A$7:$A$611,0))),"")</f>
        <v/>
      </c>
      <c r="F439" s="20"/>
      <c r="G439" s="37"/>
      <c r="H439" s="47"/>
      <c r="I439" s="47"/>
      <c r="J439" s="38"/>
      <c r="K439" s="18"/>
      <c r="L439" s="12" cm="1">
        <f t="array" ref="L439">IFERROR(IF(ISBLANK($B439),_xlfn.XLOOKUP($A439&amp;$C439,'4. TEUs &amp; Activities- MB'!$A$9:$A$194&amp;'4. TEUs &amp; Activities- MB'!$E$9:$E$194,'4. TEUs &amp; Activities- MB'!$V$9:$V$194),_xlfn.XLOOKUP($B439&amp;$C439,'4. TEUs &amp; Activities- MB'!$B$9:$B$194&amp;'4. TEUs &amp; Activities- MB'!$E$9:$E$194,'4. TEUs &amp; Activities- MB'!$V$9:$V$194))*$F439*IF(ISBLANK($G439),1,$G439)*IF(ISBLANK($H439),1,(1-$H439))*IF(ISBLANK($I439),1,(1-$I439))*IF(ISBLANK($J439),1,(1-$J439)),"REVIEW")</f>
        <v>0</v>
      </c>
      <c r="M439" s="16" cm="1">
        <f t="array" ref="M439">IFERROR(IF(ISBLANK($B439),_xlfn.XLOOKUP($A439&amp;$C439,'4. TEUs &amp; Activities- MB'!$A$9:$A$194&amp;'4. TEUs &amp; Activities- MB'!$E$9:$E$194,'4. TEUs &amp; Activities- MB'!$W$9:$W$194),_xlfn.XLOOKUP($B439&amp;$C439,'4. TEUs &amp; Activities- MB'!$B$9:$B$194&amp;'4. TEUs &amp; Activities- MB'!$E$9:$E$194,'4. TEUs &amp; Activities- MB'!$W$9:$W$194))*$F439*IF(ISBLANK($G439),1,$G439)*IF(ISBLANK($H439),1,(1-$H439))*IF(ISBLANK($I439),1,(1-$I439))*IF(ISBLANK($J439),1,(1-$J439)),"REVIEW")</f>
        <v>0</v>
      </c>
    </row>
    <row r="440" spans="1:13" x14ac:dyDescent="0.25">
      <c r="A440" s="12"/>
      <c r="B440" s="14"/>
      <c r="C440" s="19"/>
      <c r="D440" s="13"/>
      <c r="E440" s="8" t="str">
        <f>IFERROR(IF(D440="No CAS","",INDEX('DEQ Pollutant List'!$B$7:$B$611,MATCH('5. Pollutant Emissions - MB'!D440,'DEQ Pollutant List'!$A$7:$A$611,0))),"")</f>
        <v/>
      </c>
      <c r="F440" s="20"/>
      <c r="G440" s="37"/>
      <c r="H440" s="47"/>
      <c r="I440" s="47"/>
      <c r="J440" s="38"/>
      <c r="K440" s="18"/>
      <c r="L440" s="12" cm="1">
        <f t="array" ref="L440">IFERROR(IF(ISBLANK($B440),_xlfn.XLOOKUP($A440&amp;$C440,'4. TEUs &amp; Activities- MB'!$A$9:$A$194&amp;'4. TEUs &amp; Activities- MB'!$E$9:$E$194,'4. TEUs &amp; Activities- MB'!$V$9:$V$194),_xlfn.XLOOKUP($B440&amp;$C440,'4. TEUs &amp; Activities- MB'!$B$9:$B$194&amp;'4. TEUs &amp; Activities- MB'!$E$9:$E$194,'4. TEUs &amp; Activities- MB'!$V$9:$V$194))*$F440*IF(ISBLANK($G440),1,$G440)*IF(ISBLANK($H440),1,(1-$H440))*IF(ISBLANK($I440),1,(1-$I440))*IF(ISBLANK($J440),1,(1-$J440)),"REVIEW")</f>
        <v>0</v>
      </c>
      <c r="M440" s="16" cm="1">
        <f t="array" ref="M440">IFERROR(IF(ISBLANK($B440),_xlfn.XLOOKUP($A440&amp;$C440,'4. TEUs &amp; Activities- MB'!$A$9:$A$194&amp;'4. TEUs &amp; Activities- MB'!$E$9:$E$194,'4. TEUs &amp; Activities- MB'!$W$9:$W$194),_xlfn.XLOOKUP($B440&amp;$C440,'4. TEUs &amp; Activities- MB'!$B$9:$B$194&amp;'4. TEUs &amp; Activities- MB'!$E$9:$E$194,'4. TEUs &amp; Activities- MB'!$W$9:$W$194))*$F440*IF(ISBLANK($G440),1,$G440)*IF(ISBLANK($H440),1,(1-$H440))*IF(ISBLANK($I440),1,(1-$I440))*IF(ISBLANK($J440),1,(1-$J440)),"REVIEW")</f>
        <v>0</v>
      </c>
    </row>
    <row r="441" spans="1:13" x14ac:dyDescent="0.25">
      <c r="A441" s="12"/>
      <c r="B441" s="14"/>
      <c r="C441" s="19"/>
      <c r="D441" s="13"/>
      <c r="E441" s="8" t="str">
        <f>IFERROR(IF(D441="No CAS","",INDEX('DEQ Pollutant List'!$B$7:$B$611,MATCH('5. Pollutant Emissions - MB'!D441,'DEQ Pollutant List'!$A$7:$A$611,0))),"")</f>
        <v/>
      </c>
      <c r="F441" s="20"/>
      <c r="G441" s="37"/>
      <c r="H441" s="47"/>
      <c r="I441" s="47"/>
      <c r="J441" s="38"/>
      <c r="K441" s="18"/>
      <c r="L441" s="12" cm="1">
        <f t="array" ref="L441">IFERROR(IF(ISBLANK($B441),_xlfn.XLOOKUP($A441&amp;$C441,'4. TEUs &amp; Activities- MB'!$A$9:$A$194&amp;'4. TEUs &amp; Activities- MB'!$E$9:$E$194,'4. TEUs &amp; Activities- MB'!$V$9:$V$194),_xlfn.XLOOKUP($B441&amp;$C441,'4. TEUs &amp; Activities- MB'!$B$9:$B$194&amp;'4. TEUs &amp; Activities- MB'!$E$9:$E$194,'4. TEUs &amp; Activities- MB'!$V$9:$V$194))*$F441*IF(ISBLANK($G441),1,$G441)*IF(ISBLANK($H441),1,(1-$H441))*IF(ISBLANK($I441),1,(1-$I441))*IF(ISBLANK($J441),1,(1-$J441)),"REVIEW")</f>
        <v>0</v>
      </c>
      <c r="M441" s="16" cm="1">
        <f t="array" ref="M441">IFERROR(IF(ISBLANK($B441),_xlfn.XLOOKUP($A441&amp;$C441,'4. TEUs &amp; Activities- MB'!$A$9:$A$194&amp;'4. TEUs &amp; Activities- MB'!$E$9:$E$194,'4. TEUs &amp; Activities- MB'!$W$9:$W$194),_xlfn.XLOOKUP($B441&amp;$C441,'4. TEUs &amp; Activities- MB'!$B$9:$B$194&amp;'4. TEUs &amp; Activities- MB'!$E$9:$E$194,'4. TEUs &amp; Activities- MB'!$W$9:$W$194))*$F441*IF(ISBLANK($G441),1,$G441)*IF(ISBLANK($H441),1,(1-$H441))*IF(ISBLANK($I441),1,(1-$I441))*IF(ISBLANK($J441),1,(1-$J441)),"REVIEW")</f>
        <v>0</v>
      </c>
    </row>
    <row r="442" spans="1:13" x14ac:dyDescent="0.25">
      <c r="A442" s="12"/>
      <c r="B442" s="14"/>
      <c r="C442" s="19"/>
      <c r="D442" s="13"/>
      <c r="E442" s="8" t="str">
        <f>IFERROR(IF(D442="No CAS","",INDEX('DEQ Pollutant List'!$B$7:$B$611,MATCH('5. Pollutant Emissions - MB'!D442,'DEQ Pollutant List'!$A$7:$A$611,0))),"")</f>
        <v/>
      </c>
      <c r="F442" s="20"/>
      <c r="G442" s="37"/>
      <c r="H442" s="47"/>
      <c r="I442" s="47"/>
      <c r="J442" s="38"/>
      <c r="K442" s="18"/>
      <c r="L442" s="12" cm="1">
        <f t="array" ref="L442">IFERROR(IF(ISBLANK($B442),_xlfn.XLOOKUP($A442&amp;$C442,'4. TEUs &amp; Activities- MB'!$A$9:$A$194&amp;'4. TEUs &amp; Activities- MB'!$E$9:$E$194,'4. TEUs &amp; Activities- MB'!$V$9:$V$194),_xlfn.XLOOKUP($B442&amp;$C442,'4. TEUs &amp; Activities- MB'!$B$9:$B$194&amp;'4. TEUs &amp; Activities- MB'!$E$9:$E$194,'4. TEUs &amp; Activities- MB'!$V$9:$V$194))*$F442*IF(ISBLANK($G442),1,$G442)*IF(ISBLANK($H442),1,(1-$H442))*IF(ISBLANK($I442),1,(1-$I442))*IF(ISBLANK($J442),1,(1-$J442)),"REVIEW")</f>
        <v>0</v>
      </c>
      <c r="M442" s="16" cm="1">
        <f t="array" ref="M442">IFERROR(IF(ISBLANK($B442),_xlfn.XLOOKUP($A442&amp;$C442,'4. TEUs &amp; Activities- MB'!$A$9:$A$194&amp;'4. TEUs &amp; Activities- MB'!$E$9:$E$194,'4. TEUs &amp; Activities- MB'!$W$9:$W$194),_xlfn.XLOOKUP($B442&amp;$C442,'4. TEUs &amp; Activities- MB'!$B$9:$B$194&amp;'4. TEUs &amp; Activities- MB'!$E$9:$E$194,'4. TEUs &amp; Activities- MB'!$W$9:$W$194))*$F442*IF(ISBLANK($G442),1,$G442)*IF(ISBLANK($H442),1,(1-$H442))*IF(ISBLANK($I442),1,(1-$I442))*IF(ISBLANK($J442),1,(1-$J442)),"REVIEW")</f>
        <v>0</v>
      </c>
    </row>
    <row r="443" spans="1:13" x14ac:dyDescent="0.25">
      <c r="A443" s="12"/>
      <c r="B443" s="14"/>
      <c r="C443" s="19"/>
      <c r="D443" s="13"/>
      <c r="E443" s="8" t="str">
        <f>IFERROR(IF(D443="No CAS","",INDEX('DEQ Pollutant List'!$B$7:$B$611,MATCH('5. Pollutant Emissions - MB'!D443,'DEQ Pollutant List'!$A$7:$A$611,0))),"")</f>
        <v/>
      </c>
      <c r="F443" s="20"/>
      <c r="G443" s="37"/>
      <c r="H443" s="47"/>
      <c r="I443" s="47"/>
      <c r="J443" s="38"/>
      <c r="K443" s="18"/>
      <c r="L443" s="12" cm="1">
        <f t="array" ref="L443">IFERROR(IF(ISBLANK($B443),_xlfn.XLOOKUP($A443&amp;$C443,'4. TEUs &amp; Activities- MB'!$A$9:$A$194&amp;'4. TEUs &amp; Activities- MB'!$E$9:$E$194,'4. TEUs &amp; Activities- MB'!$V$9:$V$194),_xlfn.XLOOKUP($B443&amp;$C443,'4. TEUs &amp; Activities- MB'!$B$9:$B$194&amp;'4. TEUs &amp; Activities- MB'!$E$9:$E$194,'4. TEUs &amp; Activities- MB'!$V$9:$V$194))*$F443*IF(ISBLANK($G443),1,$G443)*IF(ISBLANK($H443),1,(1-$H443))*IF(ISBLANK($I443),1,(1-$I443))*IF(ISBLANK($J443),1,(1-$J443)),"REVIEW")</f>
        <v>0</v>
      </c>
      <c r="M443" s="16" cm="1">
        <f t="array" ref="M443">IFERROR(IF(ISBLANK($B443),_xlfn.XLOOKUP($A443&amp;$C443,'4. TEUs &amp; Activities- MB'!$A$9:$A$194&amp;'4. TEUs &amp; Activities- MB'!$E$9:$E$194,'4. TEUs &amp; Activities- MB'!$W$9:$W$194),_xlfn.XLOOKUP($B443&amp;$C443,'4. TEUs &amp; Activities- MB'!$B$9:$B$194&amp;'4. TEUs &amp; Activities- MB'!$E$9:$E$194,'4. TEUs &amp; Activities- MB'!$W$9:$W$194))*$F443*IF(ISBLANK($G443),1,$G443)*IF(ISBLANK($H443),1,(1-$H443))*IF(ISBLANK($I443),1,(1-$I443))*IF(ISBLANK($J443),1,(1-$J443)),"REVIEW")</f>
        <v>0</v>
      </c>
    </row>
    <row r="444" spans="1:13" x14ac:dyDescent="0.25">
      <c r="A444" s="12"/>
      <c r="B444" s="14"/>
      <c r="C444" s="19"/>
      <c r="D444" s="13"/>
      <c r="E444" s="8" t="str">
        <f>IFERROR(IF(D444="No CAS","",INDEX('DEQ Pollutant List'!$B$7:$B$611,MATCH('5. Pollutant Emissions - MB'!D444,'DEQ Pollutant List'!$A$7:$A$611,0))),"")</f>
        <v/>
      </c>
      <c r="F444" s="20"/>
      <c r="G444" s="37"/>
      <c r="H444" s="47"/>
      <c r="I444" s="47"/>
      <c r="J444" s="38"/>
      <c r="K444" s="18"/>
      <c r="L444" s="12" cm="1">
        <f t="array" ref="L444">IFERROR(IF(ISBLANK($B444),_xlfn.XLOOKUP($A444&amp;$C444,'4. TEUs &amp; Activities- MB'!$A$9:$A$194&amp;'4. TEUs &amp; Activities- MB'!$E$9:$E$194,'4. TEUs &amp; Activities- MB'!$V$9:$V$194),_xlfn.XLOOKUP($B444&amp;$C444,'4. TEUs &amp; Activities- MB'!$B$9:$B$194&amp;'4. TEUs &amp; Activities- MB'!$E$9:$E$194,'4. TEUs &amp; Activities- MB'!$V$9:$V$194))*$F444*IF(ISBLANK($G444),1,$G444)*IF(ISBLANK($H444),1,(1-$H444))*IF(ISBLANK($I444),1,(1-$I444))*IF(ISBLANK($J444),1,(1-$J444)),"REVIEW")</f>
        <v>0</v>
      </c>
      <c r="M444" s="16" cm="1">
        <f t="array" ref="M444">IFERROR(IF(ISBLANK($B444),_xlfn.XLOOKUP($A444&amp;$C444,'4. TEUs &amp; Activities- MB'!$A$9:$A$194&amp;'4. TEUs &amp; Activities- MB'!$E$9:$E$194,'4. TEUs &amp; Activities- MB'!$W$9:$W$194),_xlfn.XLOOKUP($B444&amp;$C444,'4. TEUs &amp; Activities- MB'!$B$9:$B$194&amp;'4. TEUs &amp; Activities- MB'!$E$9:$E$194,'4. TEUs &amp; Activities- MB'!$W$9:$W$194))*$F444*IF(ISBLANK($G444),1,$G444)*IF(ISBLANK($H444),1,(1-$H444))*IF(ISBLANK($I444),1,(1-$I444))*IF(ISBLANK($J444),1,(1-$J444)),"REVIEW")</f>
        <v>0</v>
      </c>
    </row>
    <row r="445" spans="1:13" x14ac:dyDescent="0.25">
      <c r="A445" s="12"/>
      <c r="B445" s="14"/>
      <c r="C445" s="19"/>
      <c r="D445" s="13"/>
      <c r="E445" s="8" t="str">
        <f>IFERROR(IF(D445="No CAS","",INDEX('DEQ Pollutant List'!$B$7:$B$611,MATCH('5. Pollutant Emissions - MB'!D445,'DEQ Pollutant List'!$A$7:$A$611,0))),"")</f>
        <v/>
      </c>
      <c r="F445" s="20"/>
      <c r="G445" s="37"/>
      <c r="H445" s="47"/>
      <c r="I445" s="47"/>
      <c r="J445" s="38"/>
      <c r="K445" s="18"/>
      <c r="L445" s="12" cm="1">
        <f t="array" ref="L445">IFERROR(IF(ISBLANK($B445),_xlfn.XLOOKUP($A445&amp;$C445,'4. TEUs &amp; Activities- MB'!$A$9:$A$194&amp;'4. TEUs &amp; Activities- MB'!$E$9:$E$194,'4. TEUs &amp; Activities- MB'!$V$9:$V$194),_xlfn.XLOOKUP($B445&amp;$C445,'4. TEUs &amp; Activities- MB'!$B$9:$B$194&amp;'4. TEUs &amp; Activities- MB'!$E$9:$E$194,'4. TEUs &amp; Activities- MB'!$V$9:$V$194))*$F445*IF(ISBLANK($G445),1,$G445)*IF(ISBLANK($H445),1,(1-$H445))*IF(ISBLANK($I445),1,(1-$I445))*IF(ISBLANK($J445),1,(1-$J445)),"REVIEW")</f>
        <v>0</v>
      </c>
      <c r="M445" s="16" cm="1">
        <f t="array" ref="M445">IFERROR(IF(ISBLANK($B445),_xlfn.XLOOKUP($A445&amp;$C445,'4. TEUs &amp; Activities- MB'!$A$9:$A$194&amp;'4. TEUs &amp; Activities- MB'!$E$9:$E$194,'4. TEUs &amp; Activities- MB'!$W$9:$W$194),_xlfn.XLOOKUP($B445&amp;$C445,'4. TEUs &amp; Activities- MB'!$B$9:$B$194&amp;'4. TEUs &amp; Activities- MB'!$E$9:$E$194,'4. TEUs &amp; Activities- MB'!$W$9:$W$194))*$F445*IF(ISBLANK($G445),1,$G445)*IF(ISBLANK($H445),1,(1-$H445))*IF(ISBLANK($I445),1,(1-$I445))*IF(ISBLANK($J445),1,(1-$J445)),"REVIEW")</f>
        <v>0</v>
      </c>
    </row>
    <row r="446" spans="1:13" x14ac:dyDescent="0.25">
      <c r="A446" s="12"/>
      <c r="B446" s="14"/>
      <c r="C446" s="19"/>
      <c r="D446" s="13"/>
      <c r="E446" s="8" t="str">
        <f>IFERROR(IF(D446="No CAS","",INDEX('DEQ Pollutant List'!$B$7:$B$611,MATCH('5. Pollutant Emissions - MB'!D446,'DEQ Pollutant List'!$A$7:$A$611,0))),"")</f>
        <v/>
      </c>
      <c r="F446" s="20"/>
      <c r="G446" s="37"/>
      <c r="H446" s="47"/>
      <c r="I446" s="47"/>
      <c r="J446" s="38"/>
      <c r="K446" s="18"/>
      <c r="L446" s="12" cm="1">
        <f t="array" ref="L446">IFERROR(IF(ISBLANK($B446),_xlfn.XLOOKUP($A446&amp;$C446,'4. TEUs &amp; Activities- MB'!$A$9:$A$194&amp;'4. TEUs &amp; Activities- MB'!$E$9:$E$194,'4. TEUs &amp; Activities- MB'!$V$9:$V$194),_xlfn.XLOOKUP($B446&amp;$C446,'4. TEUs &amp; Activities- MB'!$B$9:$B$194&amp;'4. TEUs &amp; Activities- MB'!$E$9:$E$194,'4. TEUs &amp; Activities- MB'!$V$9:$V$194))*$F446*IF(ISBLANK($G446),1,$G446)*IF(ISBLANK($H446),1,(1-$H446))*IF(ISBLANK($I446),1,(1-$I446))*IF(ISBLANK($J446),1,(1-$J446)),"REVIEW")</f>
        <v>0</v>
      </c>
      <c r="M446" s="16" cm="1">
        <f t="array" ref="M446">IFERROR(IF(ISBLANK($B446),_xlfn.XLOOKUP($A446&amp;$C446,'4. TEUs &amp; Activities- MB'!$A$9:$A$194&amp;'4. TEUs &amp; Activities- MB'!$E$9:$E$194,'4. TEUs &amp; Activities- MB'!$W$9:$W$194),_xlfn.XLOOKUP($B446&amp;$C446,'4. TEUs &amp; Activities- MB'!$B$9:$B$194&amp;'4. TEUs &amp; Activities- MB'!$E$9:$E$194,'4. TEUs &amp; Activities- MB'!$W$9:$W$194))*$F446*IF(ISBLANK($G446),1,$G446)*IF(ISBLANK($H446),1,(1-$H446))*IF(ISBLANK($I446),1,(1-$I446))*IF(ISBLANK($J446),1,(1-$J446)),"REVIEW")</f>
        <v>0</v>
      </c>
    </row>
    <row r="447" spans="1:13" x14ac:dyDescent="0.25">
      <c r="A447" s="12"/>
      <c r="B447" s="14"/>
      <c r="C447" s="19"/>
      <c r="D447" s="13"/>
      <c r="E447" s="8" t="str">
        <f>IFERROR(IF(D447="No CAS","",INDEX('DEQ Pollutant List'!$B$7:$B$611,MATCH('5. Pollutant Emissions - MB'!D447,'DEQ Pollutant List'!$A$7:$A$611,0))),"")</f>
        <v/>
      </c>
      <c r="F447" s="20"/>
      <c r="G447" s="37"/>
      <c r="H447" s="47"/>
      <c r="I447" s="47"/>
      <c r="J447" s="38"/>
      <c r="K447" s="18"/>
      <c r="L447" s="12" cm="1">
        <f t="array" ref="L447">IFERROR(IF(ISBLANK($B447),_xlfn.XLOOKUP($A447&amp;$C447,'4. TEUs &amp; Activities- MB'!$A$9:$A$194&amp;'4. TEUs &amp; Activities- MB'!$E$9:$E$194,'4. TEUs &amp; Activities- MB'!$V$9:$V$194),_xlfn.XLOOKUP($B447&amp;$C447,'4. TEUs &amp; Activities- MB'!$B$9:$B$194&amp;'4. TEUs &amp; Activities- MB'!$E$9:$E$194,'4. TEUs &amp; Activities- MB'!$V$9:$V$194))*$F447*IF(ISBLANK($G447),1,$G447)*IF(ISBLANK($H447),1,(1-$H447))*IF(ISBLANK($I447),1,(1-$I447))*IF(ISBLANK($J447),1,(1-$J447)),"REVIEW")</f>
        <v>0</v>
      </c>
      <c r="M447" s="16" cm="1">
        <f t="array" ref="M447">IFERROR(IF(ISBLANK($B447),_xlfn.XLOOKUP($A447&amp;$C447,'4. TEUs &amp; Activities- MB'!$A$9:$A$194&amp;'4. TEUs &amp; Activities- MB'!$E$9:$E$194,'4. TEUs &amp; Activities- MB'!$W$9:$W$194),_xlfn.XLOOKUP($B447&amp;$C447,'4. TEUs &amp; Activities- MB'!$B$9:$B$194&amp;'4. TEUs &amp; Activities- MB'!$E$9:$E$194,'4. TEUs &amp; Activities- MB'!$W$9:$W$194))*$F447*IF(ISBLANK($G447),1,$G447)*IF(ISBLANK($H447),1,(1-$H447))*IF(ISBLANK($I447),1,(1-$I447))*IF(ISBLANK($J447),1,(1-$J447)),"REVIEW")</f>
        <v>0</v>
      </c>
    </row>
    <row r="448" spans="1:13" x14ac:dyDescent="0.25">
      <c r="A448" s="12"/>
      <c r="B448" s="14"/>
      <c r="C448" s="19"/>
      <c r="D448" s="13"/>
      <c r="E448" s="8" t="str">
        <f>IFERROR(IF(D448="No CAS","",INDEX('DEQ Pollutant List'!$B$7:$B$611,MATCH('5. Pollutant Emissions - MB'!D448,'DEQ Pollutant List'!$A$7:$A$611,0))),"")</f>
        <v/>
      </c>
      <c r="F448" s="20"/>
      <c r="G448" s="37"/>
      <c r="H448" s="47"/>
      <c r="I448" s="47"/>
      <c r="J448" s="38"/>
      <c r="K448" s="18"/>
      <c r="L448" s="12" cm="1">
        <f t="array" ref="L448">IFERROR(IF(ISBLANK($B448),_xlfn.XLOOKUP($A448&amp;$C448,'4. TEUs &amp; Activities- MB'!$A$9:$A$194&amp;'4. TEUs &amp; Activities- MB'!$E$9:$E$194,'4. TEUs &amp; Activities- MB'!$V$9:$V$194),_xlfn.XLOOKUP($B448&amp;$C448,'4. TEUs &amp; Activities- MB'!$B$9:$B$194&amp;'4. TEUs &amp; Activities- MB'!$E$9:$E$194,'4. TEUs &amp; Activities- MB'!$V$9:$V$194))*$F448*IF(ISBLANK($G448),1,$G448)*IF(ISBLANK($H448),1,(1-$H448))*IF(ISBLANK($I448),1,(1-$I448))*IF(ISBLANK($J448),1,(1-$J448)),"REVIEW")</f>
        <v>0</v>
      </c>
      <c r="M448" s="16" cm="1">
        <f t="array" ref="M448">IFERROR(IF(ISBLANK($B448),_xlfn.XLOOKUP($A448&amp;$C448,'4. TEUs &amp; Activities- MB'!$A$9:$A$194&amp;'4. TEUs &amp; Activities- MB'!$E$9:$E$194,'4. TEUs &amp; Activities- MB'!$W$9:$W$194),_xlfn.XLOOKUP($B448&amp;$C448,'4. TEUs &amp; Activities- MB'!$B$9:$B$194&amp;'4. TEUs &amp; Activities- MB'!$E$9:$E$194,'4. TEUs &amp; Activities- MB'!$W$9:$W$194))*$F448*IF(ISBLANK($G448),1,$G448)*IF(ISBLANK($H448),1,(1-$H448))*IF(ISBLANK($I448),1,(1-$I448))*IF(ISBLANK($J448),1,(1-$J448)),"REVIEW")</f>
        <v>0</v>
      </c>
    </row>
    <row r="449" spans="1:13" x14ac:dyDescent="0.25">
      <c r="A449" s="12"/>
      <c r="B449" s="14"/>
      <c r="C449" s="19"/>
      <c r="D449" s="13"/>
      <c r="E449" s="8" t="str">
        <f>IFERROR(IF(D449="No CAS","",INDEX('DEQ Pollutant List'!$B$7:$B$611,MATCH('5. Pollutant Emissions - MB'!D449,'DEQ Pollutant List'!$A$7:$A$611,0))),"")</f>
        <v/>
      </c>
      <c r="F449" s="20"/>
      <c r="G449" s="37"/>
      <c r="H449" s="47"/>
      <c r="I449" s="47"/>
      <c r="J449" s="38"/>
      <c r="K449" s="18"/>
      <c r="L449" s="12" cm="1">
        <f t="array" ref="L449">IFERROR(IF(ISBLANK($B449),_xlfn.XLOOKUP($A449&amp;$C449,'4. TEUs &amp; Activities- MB'!$A$9:$A$194&amp;'4. TEUs &amp; Activities- MB'!$E$9:$E$194,'4. TEUs &amp; Activities- MB'!$V$9:$V$194),_xlfn.XLOOKUP($B449&amp;$C449,'4. TEUs &amp; Activities- MB'!$B$9:$B$194&amp;'4. TEUs &amp; Activities- MB'!$E$9:$E$194,'4. TEUs &amp; Activities- MB'!$V$9:$V$194))*$F449*IF(ISBLANK($G449),1,$G449)*IF(ISBLANK($H449),1,(1-$H449))*IF(ISBLANK($I449),1,(1-$I449))*IF(ISBLANK($J449),1,(1-$J449)),"REVIEW")</f>
        <v>0</v>
      </c>
      <c r="M449" s="16" cm="1">
        <f t="array" ref="M449">IFERROR(IF(ISBLANK($B449),_xlfn.XLOOKUP($A449&amp;$C449,'4. TEUs &amp; Activities- MB'!$A$9:$A$194&amp;'4. TEUs &amp; Activities- MB'!$E$9:$E$194,'4. TEUs &amp; Activities- MB'!$W$9:$W$194),_xlfn.XLOOKUP($B449&amp;$C449,'4. TEUs &amp; Activities- MB'!$B$9:$B$194&amp;'4. TEUs &amp; Activities- MB'!$E$9:$E$194,'4. TEUs &amp; Activities- MB'!$W$9:$W$194))*$F449*IF(ISBLANK($G449),1,$G449)*IF(ISBLANK($H449),1,(1-$H449))*IF(ISBLANK($I449),1,(1-$I449))*IF(ISBLANK($J449),1,(1-$J449)),"REVIEW")</f>
        <v>0</v>
      </c>
    </row>
    <row r="450" spans="1:13" x14ac:dyDescent="0.25">
      <c r="A450" s="12"/>
      <c r="B450" s="14"/>
      <c r="C450" s="19"/>
      <c r="D450" s="13"/>
      <c r="E450" s="8" t="str">
        <f>IFERROR(IF(D450="No CAS","",INDEX('DEQ Pollutant List'!$B$7:$B$611,MATCH('5. Pollutant Emissions - MB'!D450,'DEQ Pollutant List'!$A$7:$A$611,0))),"")</f>
        <v/>
      </c>
      <c r="F450" s="20"/>
      <c r="G450" s="37"/>
      <c r="H450" s="47"/>
      <c r="I450" s="47"/>
      <c r="J450" s="38"/>
      <c r="K450" s="18"/>
      <c r="L450" s="12" cm="1">
        <f t="array" ref="L450">IFERROR(IF(ISBLANK($B450),_xlfn.XLOOKUP($A450&amp;$C450,'4. TEUs &amp; Activities- MB'!$A$9:$A$194&amp;'4. TEUs &amp; Activities- MB'!$E$9:$E$194,'4. TEUs &amp; Activities- MB'!$V$9:$V$194),_xlfn.XLOOKUP($B450&amp;$C450,'4. TEUs &amp; Activities- MB'!$B$9:$B$194&amp;'4. TEUs &amp; Activities- MB'!$E$9:$E$194,'4. TEUs &amp; Activities- MB'!$V$9:$V$194))*$F450*IF(ISBLANK($G450),1,$G450)*IF(ISBLANK($H450),1,(1-$H450))*IF(ISBLANK($I450),1,(1-$I450))*IF(ISBLANK($J450),1,(1-$J450)),"REVIEW")</f>
        <v>0</v>
      </c>
      <c r="M450" s="16" cm="1">
        <f t="array" ref="M450">IFERROR(IF(ISBLANK($B450),_xlfn.XLOOKUP($A450&amp;$C450,'4. TEUs &amp; Activities- MB'!$A$9:$A$194&amp;'4. TEUs &amp; Activities- MB'!$E$9:$E$194,'4. TEUs &amp; Activities- MB'!$W$9:$W$194),_xlfn.XLOOKUP($B450&amp;$C450,'4. TEUs &amp; Activities- MB'!$B$9:$B$194&amp;'4. TEUs &amp; Activities- MB'!$E$9:$E$194,'4. TEUs &amp; Activities- MB'!$W$9:$W$194))*$F450*IF(ISBLANK($G450),1,$G450)*IF(ISBLANK($H450),1,(1-$H450))*IF(ISBLANK($I450),1,(1-$I450))*IF(ISBLANK($J450),1,(1-$J450)),"REVIEW")</f>
        <v>0</v>
      </c>
    </row>
    <row r="451" spans="1:13" x14ac:dyDescent="0.25">
      <c r="A451" s="12"/>
      <c r="B451" s="14"/>
      <c r="C451" s="19"/>
      <c r="D451" s="13"/>
      <c r="E451" s="8" t="str">
        <f>IFERROR(IF(D451="No CAS","",INDEX('DEQ Pollutant List'!$B$7:$B$611,MATCH('5. Pollutant Emissions - MB'!D451,'DEQ Pollutant List'!$A$7:$A$611,0))),"")</f>
        <v/>
      </c>
      <c r="F451" s="20"/>
      <c r="G451" s="37"/>
      <c r="H451" s="47"/>
      <c r="I451" s="47"/>
      <c r="J451" s="38"/>
      <c r="K451" s="18"/>
      <c r="L451" s="12" cm="1">
        <f t="array" ref="L451">IFERROR(IF(ISBLANK($B451),_xlfn.XLOOKUP($A451&amp;$C451,'4. TEUs &amp; Activities- MB'!$A$9:$A$194&amp;'4. TEUs &amp; Activities- MB'!$E$9:$E$194,'4. TEUs &amp; Activities- MB'!$V$9:$V$194),_xlfn.XLOOKUP($B451&amp;$C451,'4. TEUs &amp; Activities- MB'!$B$9:$B$194&amp;'4. TEUs &amp; Activities- MB'!$E$9:$E$194,'4. TEUs &amp; Activities- MB'!$V$9:$V$194))*$F451*IF(ISBLANK($G451),1,$G451)*IF(ISBLANK($H451),1,(1-$H451))*IF(ISBLANK($I451),1,(1-$I451))*IF(ISBLANK($J451),1,(1-$J451)),"REVIEW")</f>
        <v>0</v>
      </c>
      <c r="M451" s="16" cm="1">
        <f t="array" ref="M451">IFERROR(IF(ISBLANK($B451),_xlfn.XLOOKUP($A451&amp;$C451,'4. TEUs &amp; Activities- MB'!$A$9:$A$194&amp;'4. TEUs &amp; Activities- MB'!$E$9:$E$194,'4. TEUs &amp; Activities- MB'!$W$9:$W$194),_xlfn.XLOOKUP($B451&amp;$C451,'4. TEUs &amp; Activities- MB'!$B$9:$B$194&amp;'4. TEUs &amp; Activities- MB'!$E$9:$E$194,'4. TEUs &amp; Activities- MB'!$W$9:$W$194))*$F451*IF(ISBLANK($G451),1,$G451)*IF(ISBLANK($H451),1,(1-$H451))*IF(ISBLANK($I451),1,(1-$I451))*IF(ISBLANK($J451),1,(1-$J451)),"REVIEW")</f>
        <v>0</v>
      </c>
    </row>
    <row r="452" spans="1:13" x14ac:dyDescent="0.25">
      <c r="A452" s="12"/>
      <c r="B452" s="14"/>
      <c r="C452" s="19"/>
      <c r="D452" s="13"/>
      <c r="E452" s="8" t="str">
        <f>IFERROR(IF(D452="No CAS","",INDEX('DEQ Pollutant List'!$B$7:$B$611,MATCH('5. Pollutant Emissions - MB'!D452,'DEQ Pollutant List'!$A$7:$A$611,0))),"")</f>
        <v/>
      </c>
      <c r="F452" s="20"/>
      <c r="G452" s="37"/>
      <c r="H452" s="47"/>
      <c r="I452" s="47"/>
      <c r="J452" s="38"/>
      <c r="K452" s="18"/>
      <c r="L452" s="12" cm="1">
        <f t="array" ref="L452">IFERROR(IF(ISBLANK($B452),_xlfn.XLOOKUP($A452&amp;$C452,'4. TEUs &amp; Activities- MB'!$A$9:$A$194&amp;'4. TEUs &amp; Activities- MB'!$E$9:$E$194,'4. TEUs &amp; Activities- MB'!$V$9:$V$194),_xlfn.XLOOKUP($B452&amp;$C452,'4. TEUs &amp; Activities- MB'!$B$9:$B$194&amp;'4. TEUs &amp; Activities- MB'!$E$9:$E$194,'4. TEUs &amp; Activities- MB'!$V$9:$V$194))*$F452*IF(ISBLANK($G452),1,$G452)*IF(ISBLANK($H452),1,(1-$H452))*IF(ISBLANK($I452),1,(1-$I452))*IF(ISBLANK($J452),1,(1-$J452)),"REVIEW")</f>
        <v>0</v>
      </c>
      <c r="M452" s="16" cm="1">
        <f t="array" ref="M452">IFERROR(IF(ISBLANK($B452),_xlfn.XLOOKUP($A452&amp;$C452,'4. TEUs &amp; Activities- MB'!$A$9:$A$194&amp;'4. TEUs &amp; Activities- MB'!$E$9:$E$194,'4. TEUs &amp; Activities- MB'!$W$9:$W$194),_xlfn.XLOOKUP($B452&amp;$C452,'4. TEUs &amp; Activities- MB'!$B$9:$B$194&amp;'4. TEUs &amp; Activities- MB'!$E$9:$E$194,'4. TEUs &amp; Activities- MB'!$W$9:$W$194))*$F452*IF(ISBLANK($G452),1,$G452)*IF(ISBLANK($H452),1,(1-$H452))*IF(ISBLANK($I452),1,(1-$I452))*IF(ISBLANK($J452),1,(1-$J452)),"REVIEW")</f>
        <v>0</v>
      </c>
    </row>
    <row r="453" spans="1:13" x14ac:dyDescent="0.25">
      <c r="A453" s="12"/>
      <c r="B453" s="14"/>
      <c r="C453" s="19"/>
      <c r="D453" s="13"/>
      <c r="E453" s="8" t="str">
        <f>IFERROR(IF(D453="No CAS","",INDEX('DEQ Pollutant List'!$B$7:$B$611,MATCH('5. Pollutant Emissions - MB'!D453,'DEQ Pollutant List'!$A$7:$A$611,0))),"")</f>
        <v/>
      </c>
      <c r="F453" s="20"/>
      <c r="G453" s="37"/>
      <c r="H453" s="47"/>
      <c r="I453" s="47"/>
      <c r="J453" s="38"/>
      <c r="K453" s="18"/>
      <c r="L453" s="12" cm="1">
        <f t="array" ref="L453">IFERROR(IF(ISBLANK($B453),_xlfn.XLOOKUP($A453&amp;$C453,'4. TEUs &amp; Activities- MB'!$A$9:$A$194&amp;'4. TEUs &amp; Activities- MB'!$E$9:$E$194,'4. TEUs &amp; Activities- MB'!$V$9:$V$194),_xlfn.XLOOKUP($B453&amp;$C453,'4. TEUs &amp; Activities- MB'!$B$9:$B$194&amp;'4. TEUs &amp; Activities- MB'!$E$9:$E$194,'4. TEUs &amp; Activities- MB'!$V$9:$V$194))*$F453*IF(ISBLANK($G453),1,$G453)*IF(ISBLANK($H453),1,(1-$H453))*IF(ISBLANK($I453),1,(1-$I453))*IF(ISBLANK($J453),1,(1-$J453)),"REVIEW")</f>
        <v>0</v>
      </c>
      <c r="M453" s="16" cm="1">
        <f t="array" ref="M453">IFERROR(IF(ISBLANK($B453),_xlfn.XLOOKUP($A453&amp;$C453,'4. TEUs &amp; Activities- MB'!$A$9:$A$194&amp;'4. TEUs &amp; Activities- MB'!$E$9:$E$194,'4. TEUs &amp; Activities- MB'!$W$9:$W$194),_xlfn.XLOOKUP($B453&amp;$C453,'4. TEUs &amp; Activities- MB'!$B$9:$B$194&amp;'4. TEUs &amp; Activities- MB'!$E$9:$E$194,'4. TEUs &amp; Activities- MB'!$W$9:$W$194))*$F453*IF(ISBLANK($G453),1,$G453)*IF(ISBLANK($H453),1,(1-$H453))*IF(ISBLANK($I453),1,(1-$I453))*IF(ISBLANK($J453),1,(1-$J453)),"REVIEW")</f>
        <v>0</v>
      </c>
    </row>
    <row r="454" spans="1:13" x14ac:dyDescent="0.25">
      <c r="A454" s="12"/>
      <c r="B454" s="14"/>
      <c r="C454" s="19"/>
      <c r="D454" s="13"/>
      <c r="E454" s="8" t="str">
        <f>IFERROR(IF(D454="No CAS","",INDEX('DEQ Pollutant List'!$B$7:$B$611,MATCH('5. Pollutant Emissions - MB'!D454,'DEQ Pollutant List'!$A$7:$A$611,0))),"")</f>
        <v/>
      </c>
      <c r="F454" s="20"/>
      <c r="G454" s="37"/>
      <c r="H454" s="47"/>
      <c r="I454" s="47"/>
      <c r="J454" s="38"/>
      <c r="K454" s="18"/>
      <c r="L454" s="12" cm="1">
        <f t="array" ref="L454">IFERROR(IF(ISBLANK($B454),_xlfn.XLOOKUP($A454&amp;$C454,'4. TEUs &amp; Activities- MB'!$A$9:$A$194&amp;'4. TEUs &amp; Activities- MB'!$E$9:$E$194,'4. TEUs &amp; Activities- MB'!$V$9:$V$194),_xlfn.XLOOKUP($B454&amp;$C454,'4. TEUs &amp; Activities- MB'!$B$9:$B$194&amp;'4. TEUs &amp; Activities- MB'!$E$9:$E$194,'4. TEUs &amp; Activities- MB'!$V$9:$V$194))*$F454*IF(ISBLANK($G454),1,$G454)*IF(ISBLANK($H454),1,(1-$H454))*IF(ISBLANK($I454),1,(1-$I454))*IF(ISBLANK($J454),1,(1-$J454)),"REVIEW")</f>
        <v>0</v>
      </c>
      <c r="M454" s="16" cm="1">
        <f t="array" ref="M454">IFERROR(IF(ISBLANK($B454),_xlfn.XLOOKUP($A454&amp;$C454,'4. TEUs &amp; Activities- MB'!$A$9:$A$194&amp;'4. TEUs &amp; Activities- MB'!$E$9:$E$194,'4. TEUs &amp; Activities- MB'!$W$9:$W$194),_xlfn.XLOOKUP($B454&amp;$C454,'4. TEUs &amp; Activities- MB'!$B$9:$B$194&amp;'4. TEUs &amp; Activities- MB'!$E$9:$E$194,'4. TEUs &amp; Activities- MB'!$W$9:$W$194))*$F454*IF(ISBLANK($G454),1,$G454)*IF(ISBLANK($H454),1,(1-$H454))*IF(ISBLANK($I454),1,(1-$I454))*IF(ISBLANK($J454),1,(1-$J454)),"REVIEW")</f>
        <v>0</v>
      </c>
    </row>
    <row r="455" spans="1:13" x14ac:dyDescent="0.25">
      <c r="A455" s="12"/>
      <c r="B455" s="14"/>
      <c r="C455" s="19"/>
      <c r="D455" s="13"/>
      <c r="E455" s="8" t="str">
        <f>IFERROR(IF(D455="No CAS","",INDEX('DEQ Pollutant List'!$B$7:$B$611,MATCH('5. Pollutant Emissions - MB'!D455,'DEQ Pollutant List'!$A$7:$A$611,0))),"")</f>
        <v/>
      </c>
      <c r="F455" s="20"/>
      <c r="G455" s="37"/>
      <c r="H455" s="47"/>
      <c r="I455" s="47"/>
      <c r="J455" s="38"/>
      <c r="K455" s="18"/>
      <c r="L455" s="12" cm="1">
        <f t="array" ref="L455">IFERROR(IF(ISBLANK($B455),_xlfn.XLOOKUP($A455&amp;$C455,'4. TEUs &amp; Activities- MB'!$A$9:$A$194&amp;'4. TEUs &amp; Activities- MB'!$E$9:$E$194,'4. TEUs &amp; Activities- MB'!$V$9:$V$194),_xlfn.XLOOKUP($B455&amp;$C455,'4. TEUs &amp; Activities- MB'!$B$9:$B$194&amp;'4. TEUs &amp; Activities- MB'!$E$9:$E$194,'4. TEUs &amp; Activities- MB'!$V$9:$V$194))*$F455*IF(ISBLANK($G455),1,$G455)*IF(ISBLANK($H455),1,(1-$H455))*IF(ISBLANK($I455),1,(1-$I455))*IF(ISBLANK($J455),1,(1-$J455)),"REVIEW")</f>
        <v>0</v>
      </c>
      <c r="M455" s="16" cm="1">
        <f t="array" ref="M455">IFERROR(IF(ISBLANK($B455),_xlfn.XLOOKUP($A455&amp;$C455,'4. TEUs &amp; Activities- MB'!$A$9:$A$194&amp;'4. TEUs &amp; Activities- MB'!$E$9:$E$194,'4. TEUs &amp; Activities- MB'!$W$9:$W$194),_xlfn.XLOOKUP($B455&amp;$C455,'4. TEUs &amp; Activities- MB'!$B$9:$B$194&amp;'4. TEUs &amp; Activities- MB'!$E$9:$E$194,'4. TEUs &amp; Activities- MB'!$W$9:$W$194))*$F455*IF(ISBLANK($G455),1,$G455)*IF(ISBLANK($H455),1,(1-$H455))*IF(ISBLANK($I455),1,(1-$I455))*IF(ISBLANK($J455),1,(1-$J455)),"REVIEW")</f>
        <v>0</v>
      </c>
    </row>
    <row r="456" spans="1:13" x14ac:dyDescent="0.25">
      <c r="A456" s="12"/>
      <c r="B456" s="14"/>
      <c r="C456" s="19"/>
      <c r="D456" s="13"/>
      <c r="E456" s="8" t="str">
        <f>IFERROR(IF(D456="No CAS","",INDEX('DEQ Pollutant List'!$B$7:$B$611,MATCH('5. Pollutant Emissions - MB'!D456,'DEQ Pollutant List'!$A$7:$A$611,0))),"")</f>
        <v/>
      </c>
      <c r="F456" s="20"/>
      <c r="G456" s="37"/>
      <c r="H456" s="47"/>
      <c r="I456" s="47"/>
      <c r="J456" s="38"/>
      <c r="K456" s="18"/>
      <c r="L456" s="12" cm="1">
        <f t="array" ref="L456">IFERROR(IF(ISBLANK($B456),_xlfn.XLOOKUP($A456&amp;$C456,'4. TEUs &amp; Activities- MB'!$A$9:$A$194&amp;'4. TEUs &amp; Activities- MB'!$E$9:$E$194,'4. TEUs &amp; Activities- MB'!$V$9:$V$194),_xlfn.XLOOKUP($B456&amp;$C456,'4. TEUs &amp; Activities- MB'!$B$9:$B$194&amp;'4. TEUs &amp; Activities- MB'!$E$9:$E$194,'4. TEUs &amp; Activities- MB'!$V$9:$V$194))*$F456*IF(ISBLANK($G456),1,$G456)*IF(ISBLANK($H456),1,(1-$H456))*IF(ISBLANK($I456),1,(1-$I456))*IF(ISBLANK($J456),1,(1-$J456)),"REVIEW")</f>
        <v>0</v>
      </c>
      <c r="M456" s="16" cm="1">
        <f t="array" ref="M456">IFERROR(IF(ISBLANK($B456),_xlfn.XLOOKUP($A456&amp;$C456,'4. TEUs &amp; Activities- MB'!$A$9:$A$194&amp;'4. TEUs &amp; Activities- MB'!$E$9:$E$194,'4. TEUs &amp; Activities- MB'!$W$9:$W$194),_xlfn.XLOOKUP($B456&amp;$C456,'4. TEUs &amp; Activities- MB'!$B$9:$B$194&amp;'4. TEUs &amp; Activities- MB'!$E$9:$E$194,'4. TEUs &amp; Activities- MB'!$W$9:$W$194))*$F456*IF(ISBLANK($G456),1,$G456)*IF(ISBLANK($H456),1,(1-$H456))*IF(ISBLANK($I456),1,(1-$I456))*IF(ISBLANK($J456),1,(1-$J456)),"REVIEW")</f>
        <v>0</v>
      </c>
    </row>
    <row r="457" spans="1:13" x14ac:dyDescent="0.25">
      <c r="A457" s="12"/>
      <c r="B457" s="14"/>
      <c r="C457" s="19"/>
      <c r="D457" s="13"/>
      <c r="E457" s="8" t="str">
        <f>IFERROR(IF(D457="No CAS","",INDEX('DEQ Pollutant List'!$B$7:$B$611,MATCH('5. Pollutant Emissions - MB'!D457,'DEQ Pollutant List'!$A$7:$A$611,0))),"")</f>
        <v/>
      </c>
      <c r="F457" s="20"/>
      <c r="G457" s="37"/>
      <c r="H457" s="47"/>
      <c r="I457" s="47"/>
      <c r="J457" s="38"/>
      <c r="K457" s="18"/>
      <c r="L457" s="12" cm="1">
        <f t="array" ref="L457">IFERROR(IF(ISBLANK($B457),_xlfn.XLOOKUP($A457&amp;$C457,'4. TEUs &amp; Activities- MB'!$A$9:$A$194&amp;'4. TEUs &amp; Activities- MB'!$E$9:$E$194,'4. TEUs &amp; Activities- MB'!$V$9:$V$194),_xlfn.XLOOKUP($B457&amp;$C457,'4. TEUs &amp; Activities- MB'!$B$9:$B$194&amp;'4. TEUs &amp; Activities- MB'!$E$9:$E$194,'4. TEUs &amp; Activities- MB'!$V$9:$V$194))*$F457*IF(ISBLANK($G457),1,$G457)*IF(ISBLANK($H457),1,(1-$H457))*IF(ISBLANK($I457),1,(1-$I457))*IF(ISBLANK($J457),1,(1-$J457)),"REVIEW")</f>
        <v>0</v>
      </c>
      <c r="M457" s="16" cm="1">
        <f t="array" ref="M457">IFERROR(IF(ISBLANK($B457),_xlfn.XLOOKUP($A457&amp;$C457,'4. TEUs &amp; Activities- MB'!$A$9:$A$194&amp;'4. TEUs &amp; Activities- MB'!$E$9:$E$194,'4. TEUs &amp; Activities- MB'!$W$9:$W$194),_xlfn.XLOOKUP($B457&amp;$C457,'4. TEUs &amp; Activities- MB'!$B$9:$B$194&amp;'4. TEUs &amp; Activities- MB'!$E$9:$E$194,'4. TEUs &amp; Activities- MB'!$W$9:$W$194))*$F457*IF(ISBLANK($G457),1,$G457)*IF(ISBLANK($H457),1,(1-$H457))*IF(ISBLANK($I457),1,(1-$I457))*IF(ISBLANK($J457),1,(1-$J457)),"REVIEW")</f>
        <v>0</v>
      </c>
    </row>
    <row r="458" spans="1:13" x14ac:dyDescent="0.25">
      <c r="A458" s="12"/>
      <c r="B458" s="14"/>
      <c r="C458" s="19"/>
      <c r="D458" s="13"/>
      <c r="E458" s="8" t="str">
        <f>IFERROR(IF(D458="No CAS","",INDEX('DEQ Pollutant List'!$B$7:$B$611,MATCH('5. Pollutant Emissions - MB'!D458,'DEQ Pollutant List'!$A$7:$A$611,0))),"")</f>
        <v/>
      </c>
      <c r="F458" s="20"/>
      <c r="G458" s="37"/>
      <c r="H458" s="47"/>
      <c r="I458" s="47"/>
      <c r="J458" s="38"/>
      <c r="K458" s="18"/>
      <c r="L458" s="12" cm="1">
        <f t="array" ref="L458">IFERROR(IF(ISBLANK($B458),_xlfn.XLOOKUP($A458&amp;$C458,'4. TEUs &amp; Activities- MB'!$A$9:$A$194&amp;'4. TEUs &amp; Activities- MB'!$E$9:$E$194,'4. TEUs &amp; Activities- MB'!$V$9:$V$194),_xlfn.XLOOKUP($B458&amp;$C458,'4. TEUs &amp; Activities- MB'!$B$9:$B$194&amp;'4. TEUs &amp; Activities- MB'!$E$9:$E$194,'4. TEUs &amp; Activities- MB'!$V$9:$V$194))*$F458*IF(ISBLANK($G458),1,$G458)*IF(ISBLANK($H458),1,(1-$H458))*IF(ISBLANK($I458),1,(1-$I458))*IF(ISBLANK($J458),1,(1-$J458)),"REVIEW")</f>
        <v>0</v>
      </c>
      <c r="M458" s="16" cm="1">
        <f t="array" ref="M458">IFERROR(IF(ISBLANK($B458),_xlfn.XLOOKUP($A458&amp;$C458,'4. TEUs &amp; Activities- MB'!$A$9:$A$194&amp;'4. TEUs &amp; Activities- MB'!$E$9:$E$194,'4. TEUs &amp; Activities- MB'!$W$9:$W$194),_xlfn.XLOOKUP($B458&amp;$C458,'4. TEUs &amp; Activities- MB'!$B$9:$B$194&amp;'4. TEUs &amp; Activities- MB'!$E$9:$E$194,'4. TEUs &amp; Activities- MB'!$W$9:$W$194))*$F458*IF(ISBLANK($G458),1,$G458)*IF(ISBLANK($H458),1,(1-$H458))*IF(ISBLANK($I458),1,(1-$I458))*IF(ISBLANK($J458),1,(1-$J458)),"REVIEW")</f>
        <v>0</v>
      </c>
    </row>
    <row r="459" spans="1:13" x14ac:dyDescent="0.25">
      <c r="A459" s="12"/>
      <c r="B459" s="14"/>
      <c r="C459" s="19"/>
      <c r="D459" s="13"/>
      <c r="E459" s="8" t="str">
        <f>IFERROR(IF(D459="No CAS","",INDEX('DEQ Pollutant List'!$B$7:$B$611,MATCH('5. Pollutant Emissions - MB'!D459,'DEQ Pollutant List'!$A$7:$A$611,0))),"")</f>
        <v/>
      </c>
      <c r="F459" s="20"/>
      <c r="G459" s="37"/>
      <c r="H459" s="47"/>
      <c r="I459" s="47"/>
      <c r="J459" s="38"/>
      <c r="K459" s="18"/>
      <c r="L459" s="12" cm="1">
        <f t="array" ref="L459">IFERROR(IF(ISBLANK($B459),_xlfn.XLOOKUP($A459&amp;$C459,'4. TEUs &amp; Activities- MB'!$A$9:$A$194&amp;'4. TEUs &amp; Activities- MB'!$E$9:$E$194,'4. TEUs &amp; Activities- MB'!$V$9:$V$194),_xlfn.XLOOKUP($B459&amp;$C459,'4. TEUs &amp; Activities- MB'!$B$9:$B$194&amp;'4. TEUs &amp; Activities- MB'!$E$9:$E$194,'4. TEUs &amp; Activities- MB'!$V$9:$V$194))*$F459*IF(ISBLANK($G459),1,$G459)*IF(ISBLANK($H459),1,(1-$H459))*IF(ISBLANK($I459),1,(1-$I459))*IF(ISBLANK($J459),1,(1-$J459)),"REVIEW")</f>
        <v>0</v>
      </c>
      <c r="M459" s="16" cm="1">
        <f t="array" ref="M459">IFERROR(IF(ISBLANK($B459),_xlfn.XLOOKUP($A459&amp;$C459,'4. TEUs &amp; Activities- MB'!$A$9:$A$194&amp;'4. TEUs &amp; Activities- MB'!$E$9:$E$194,'4. TEUs &amp; Activities- MB'!$W$9:$W$194),_xlfn.XLOOKUP($B459&amp;$C459,'4. TEUs &amp; Activities- MB'!$B$9:$B$194&amp;'4. TEUs &amp; Activities- MB'!$E$9:$E$194,'4. TEUs &amp; Activities- MB'!$W$9:$W$194))*$F459*IF(ISBLANK($G459),1,$G459)*IF(ISBLANK($H459),1,(1-$H459))*IF(ISBLANK($I459),1,(1-$I459))*IF(ISBLANK($J459),1,(1-$J459)),"REVIEW")</f>
        <v>0</v>
      </c>
    </row>
    <row r="460" spans="1:13" x14ac:dyDescent="0.25">
      <c r="A460" s="12"/>
      <c r="B460" s="14"/>
      <c r="C460" s="19"/>
      <c r="D460" s="13"/>
      <c r="E460" s="8" t="str">
        <f>IFERROR(IF(D460="No CAS","",INDEX('DEQ Pollutant List'!$B$7:$B$611,MATCH('5. Pollutant Emissions - MB'!D460,'DEQ Pollutant List'!$A$7:$A$611,0))),"")</f>
        <v/>
      </c>
      <c r="F460" s="20"/>
      <c r="G460" s="37"/>
      <c r="H460" s="47"/>
      <c r="I460" s="47"/>
      <c r="J460" s="38"/>
      <c r="K460" s="18"/>
      <c r="L460" s="12" cm="1">
        <f t="array" ref="L460">IFERROR(IF(ISBLANK($B460),_xlfn.XLOOKUP($A460&amp;$C460,'4. TEUs &amp; Activities- MB'!$A$9:$A$194&amp;'4. TEUs &amp; Activities- MB'!$E$9:$E$194,'4. TEUs &amp; Activities- MB'!$V$9:$V$194),_xlfn.XLOOKUP($B460&amp;$C460,'4. TEUs &amp; Activities- MB'!$B$9:$B$194&amp;'4. TEUs &amp; Activities- MB'!$E$9:$E$194,'4. TEUs &amp; Activities- MB'!$V$9:$V$194))*$F460*IF(ISBLANK($G460),1,$G460)*IF(ISBLANK($H460),1,(1-$H460))*IF(ISBLANK($I460),1,(1-$I460))*IF(ISBLANK($J460),1,(1-$J460)),"REVIEW")</f>
        <v>0</v>
      </c>
      <c r="M460" s="16" cm="1">
        <f t="array" ref="M460">IFERROR(IF(ISBLANK($B460),_xlfn.XLOOKUP($A460&amp;$C460,'4. TEUs &amp; Activities- MB'!$A$9:$A$194&amp;'4. TEUs &amp; Activities- MB'!$E$9:$E$194,'4. TEUs &amp; Activities- MB'!$W$9:$W$194),_xlfn.XLOOKUP($B460&amp;$C460,'4. TEUs &amp; Activities- MB'!$B$9:$B$194&amp;'4. TEUs &amp; Activities- MB'!$E$9:$E$194,'4. TEUs &amp; Activities- MB'!$W$9:$W$194))*$F460*IF(ISBLANK($G460),1,$G460)*IF(ISBLANK($H460),1,(1-$H460))*IF(ISBLANK($I460),1,(1-$I460))*IF(ISBLANK($J460),1,(1-$J460)),"REVIEW")</f>
        <v>0</v>
      </c>
    </row>
    <row r="461" spans="1:13" x14ac:dyDescent="0.25">
      <c r="A461" s="12"/>
      <c r="B461" s="14"/>
      <c r="C461" s="19"/>
      <c r="D461" s="13"/>
      <c r="E461" s="8" t="str">
        <f>IFERROR(IF(D461="No CAS","",INDEX('DEQ Pollutant List'!$B$7:$B$611,MATCH('5. Pollutant Emissions - MB'!D461,'DEQ Pollutant List'!$A$7:$A$611,0))),"")</f>
        <v/>
      </c>
      <c r="F461" s="20"/>
      <c r="G461" s="37"/>
      <c r="H461" s="47"/>
      <c r="I461" s="47"/>
      <c r="J461" s="38"/>
      <c r="K461" s="18"/>
      <c r="L461" s="12" cm="1">
        <f t="array" ref="L461">IFERROR(IF(ISBLANK($B461),_xlfn.XLOOKUP($A461&amp;$C461,'4. TEUs &amp; Activities- MB'!$A$9:$A$194&amp;'4. TEUs &amp; Activities- MB'!$E$9:$E$194,'4. TEUs &amp; Activities- MB'!$V$9:$V$194),_xlfn.XLOOKUP($B461&amp;$C461,'4. TEUs &amp; Activities- MB'!$B$9:$B$194&amp;'4. TEUs &amp; Activities- MB'!$E$9:$E$194,'4. TEUs &amp; Activities- MB'!$V$9:$V$194))*$F461*IF(ISBLANK($G461),1,$G461)*IF(ISBLANK($H461),1,(1-$H461))*IF(ISBLANK($I461),1,(1-$I461))*IF(ISBLANK($J461),1,(1-$J461)),"REVIEW")</f>
        <v>0</v>
      </c>
      <c r="M461" s="16" cm="1">
        <f t="array" ref="M461">IFERROR(IF(ISBLANK($B461),_xlfn.XLOOKUP($A461&amp;$C461,'4. TEUs &amp; Activities- MB'!$A$9:$A$194&amp;'4. TEUs &amp; Activities- MB'!$E$9:$E$194,'4. TEUs &amp; Activities- MB'!$W$9:$W$194),_xlfn.XLOOKUP($B461&amp;$C461,'4. TEUs &amp; Activities- MB'!$B$9:$B$194&amp;'4. TEUs &amp; Activities- MB'!$E$9:$E$194,'4. TEUs &amp; Activities- MB'!$W$9:$W$194))*$F461*IF(ISBLANK($G461),1,$G461)*IF(ISBLANK($H461),1,(1-$H461))*IF(ISBLANK($I461),1,(1-$I461))*IF(ISBLANK($J461),1,(1-$J461)),"REVIEW")</f>
        <v>0</v>
      </c>
    </row>
    <row r="462" spans="1:13" x14ac:dyDescent="0.25">
      <c r="A462" s="12"/>
      <c r="B462" s="14"/>
      <c r="C462" s="19"/>
      <c r="D462" s="13"/>
      <c r="E462" s="8" t="str">
        <f>IFERROR(IF(D462="No CAS","",INDEX('DEQ Pollutant List'!$B$7:$B$611,MATCH('5. Pollutant Emissions - MB'!D462,'DEQ Pollutant List'!$A$7:$A$611,0))),"")</f>
        <v/>
      </c>
      <c r="F462" s="20"/>
      <c r="G462" s="37"/>
      <c r="H462" s="47"/>
      <c r="I462" s="47"/>
      <c r="J462" s="38"/>
      <c r="K462" s="18"/>
      <c r="L462" s="12" cm="1">
        <f t="array" ref="L462">IFERROR(IF(ISBLANK($B462),_xlfn.XLOOKUP($A462&amp;$C462,'4. TEUs &amp; Activities- MB'!$A$9:$A$194&amp;'4. TEUs &amp; Activities- MB'!$E$9:$E$194,'4. TEUs &amp; Activities- MB'!$V$9:$V$194),_xlfn.XLOOKUP($B462&amp;$C462,'4. TEUs &amp; Activities- MB'!$B$9:$B$194&amp;'4. TEUs &amp; Activities- MB'!$E$9:$E$194,'4. TEUs &amp; Activities- MB'!$V$9:$V$194))*$F462*IF(ISBLANK($G462),1,$G462)*IF(ISBLANK($H462),1,(1-$H462))*IF(ISBLANK($I462),1,(1-$I462))*IF(ISBLANK($J462),1,(1-$J462)),"REVIEW")</f>
        <v>0</v>
      </c>
      <c r="M462" s="16" cm="1">
        <f t="array" ref="M462">IFERROR(IF(ISBLANK($B462),_xlfn.XLOOKUP($A462&amp;$C462,'4. TEUs &amp; Activities- MB'!$A$9:$A$194&amp;'4. TEUs &amp; Activities- MB'!$E$9:$E$194,'4. TEUs &amp; Activities- MB'!$W$9:$W$194),_xlfn.XLOOKUP($B462&amp;$C462,'4. TEUs &amp; Activities- MB'!$B$9:$B$194&amp;'4. TEUs &amp; Activities- MB'!$E$9:$E$194,'4. TEUs &amp; Activities- MB'!$W$9:$W$194))*$F462*IF(ISBLANK($G462),1,$G462)*IF(ISBLANK($H462),1,(1-$H462))*IF(ISBLANK($I462),1,(1-$I462))*IF(ISBLANK($J462),1,(1-$J462)),"REVIEW")</f>
        <v>0</v>
      </c>
    </row>
    <row r="463" spans="1:13" x14ac:dyDescent="0.25">
      <c r="A463" s="12"/>
      <c r="B463" s="14"/>
      <c r="C463" s="19"/>
      <c r="D463" s="13"/>
      <c r="E463" s="8" t="str">
        <f>IFERROR(IF(D463="No CAS","",INDEX('DEQ Pollutant List'!$B$7:$B$611,MATCH('5. Pollutant Emissions - MB'!D463,'DEQ Pollutant List'!$A$7:$A$611,0))),"")</f>
        <v/>
      </c>
      <c r="F463" s="20"/>
      <c r="G463" s="37"/>
      <c r="H463" s="47"/>
      <c r="I463" s="47"/>
      <c r="J463" s="38"/>
      <c r="K463" s="18"/>
      <c r="L463" s="12" cm="1">
        <f t="array" ref="L463">IFERROR(IF(ISBLANK($B463),_xlfn.XLOOKUP($A463&amp;$C463,'4. TEUs &amp; Activities- MB'!$A$9:$A$194&amp;'4. TEUs &amp; Activities- MB'!$E$9:$E$194,'4. TEUs &amp; Activities- MB'!$V$9:$V$194),_xlfn.XLOOKUP($B463&amp;$C463,'4. TEUs &amp; Activities- MB'!$B$9:$B$194&amp;'4. TEUs &amp; Activities- MB'!$E$9:$E$194,'4. TEUs &amp; Activities- MB'!$V$9:$V$194))*$F463*IF(ISBLANK($G463),1,$G463)*IF(ISBLANK($H463),1,(1-$H463))*IF(ISBLANK($I463),1,(1-$I463))*IF(ISBLANK($J463),1,(1-$J463)),"REVIEW")</f>
        <v>0</v>
      </c>
      <c r="M463" s="16" cm="1">
        <f t="array" ref="M463">IFERROR(IF(ISBLANK($B463),_xlfn.XLOOKUP($A463&amp;$C463,'4. TEUs &amp; Activities- MB'!$A$9:$A$194&amp;'4. TEUs &amp; Activities- MB'!$E$9:$E$194,'4. TEUs &amp; Activities- MB'!$W$9:$W$194),_xlfn.XLOOKUP($B463&amp;$C463,'4. TEUs &amp; Activities- MB'!$B$9:$B$194&amp;'4. TEUs &amp; Activities- MB'!$E$9:$E$194,'4. TEUs &amp; Activities- MB'!$W$9:$W$194))*$F463*IF(ISBLANK($G463),1,$G463)*IF(ISBLANK($H463),1,(1-$H463))*IF(ISBLANK($I463),1,(1-$I463))*IF(ISBLANK($J463),1,(1-$J463)),"REVIEW")</f>
        <v>0</v>
      </c>
    </row>
    <row r="464" spans="1:13" x14ac:dyDescent="0.25">
      <c r="A464" s="12"/>
      <c r="B464" s="14"/>
      <c r="C464" s="19"/>
      <c r="D464" s="13"/>
      <c r="E464" s="8" t="str">
        <f>IFERROR(IF(D464="No CAS","",INDEX('DEQ Pollutant List'!$B$7:$B$611,MATCH('5. Pollutant Emissions - MB'!D464,'DEQ Pollutant List'!$A$7:$A$611,0))),"")</f>
        <v/>
      </c>
      <c r="F464" s="20"/>
      <c r="G464" s="37"/>
      <c r="H464" s="47"/>
      <c r="I464" s="47"/>
      <c r="J464" s="38"/>
      <c r="K464" s="18"/>
      <c r="L464" s="12" cm="1">
        <f t="array" ref="L464">IFERROR(IF(ISBLANK($B464),_xlfn.XLOOKUP($A464&amp;$C464,'4. TEUs &amp; Activities- MB'!$A$9:$A$194&amp;'4. TEUs &amp; Activities- MB'!$E$9:$E$194,'4. TEUs &amp; Activities- MB'!$V$9:$V$194),_xlfn.XLOOKUP($B464&amp;$C464,'4. TEUs &amp; Activities- MB'!$B$9:$B$194&amp;'4. TEUs &amp; Activities- MB'!$E$9:$E$194,'4. TEUs &amp; Activities- MB'!$V$9:$V$194))*$F464*IF(ISBLANK($G464),1,$G464)*IF(ISBLANK($H464),1,(1-$H464))*IF(ISBLANK($I464),1,(1-$I464))*IF(ISBLANK($J464),1,(1-$J464)),"REVIEW")</f>
        <v>0</v>
      </c>
      <c r="M464" s="16" cm="1">
        <f t="array" ref="M464">IFERROR(IF(ISBLANK($B464),_xlfn.XLOOKUP($A464&amp;$C464,'4. TEUs &amp; Activities- MB'!$A$9:$A$194&amp;'4. TEUs &amp; Activities- MB'!$E$9:$E$194,'4. TEUs &amp; Activities- MB'!$W$9:$W$194),_xlfn.XLOOKUP($B464&amp;$C464,'4. TEUs &amp; Activities- MB'!$B$9:$B$194&amp;'4. TEUs &amp; Activities- MB'!$E$9:$E$194,'4. TEUs &amp; Activities- MB'!$W$9:$W$194))*$F464*IF(ISBLANK($G464),1,$G464)*IF(ISBLANK($H464),1,(1-$H464))*IF(ISBLANK($I464),1,(1-$I464))*IF(ISBLANK($J464),1,(1-$J464)),"REVIEW")</f>
        <v>0</v>
      </c>
    </row>
    <row r="465" spans="1:13" x14ac:dyDescent="0.25">
      <c r="A465" s="12"/>
      <c r="B465" s="14"/>
      <c r="C465" s="19"/>
      <c r="D465" s="13"/>
      <c r="E465" s="8" t="str">
        <f>IFERROR(IF(D465="No CAS","",INDEX('DEQ Pollutant List'!$B$7:$B$611,MATCH('5. Pollutant Emissions - MB'!D465,'DEQ Pollutant List'!$A$7:$A$611,0))),"")</f>
        <v/>
      </c>
      <c r="F465" s="20"/>
      <c r="G465" s="37"/>
      <c r="H465" s="47"/>
      <c r="I465" s="47"/>
      <c r="J465" s="38"/>
      <c r="K465" s="18"/>
      <c r="L465" s="12" cm="1">
        <f t="array" ref="L465">IFERROR(IF(ISBLANK($B465),_xlfn.XLOOKUP($A465&amp;$C465,'4. TEUs &amp; Activities- MB'!$A$9:$A$194&amp;'4. TEUs &amp; Activities- MB'!$E$9:$E$194,'4. TEUs &amp; Activities- MB'!$V$9:$V$194),_xlfn.XLOOKUP($B465&amp;$C465,'4. TEUs &amp; Activities- MB'!$B$9:$B$194&amp;'4. TEUs &amp; Activities- MB'!$E$9:$E$194,'4. TEUs &amp; Activities- MB'!$V$9:$V$194))*$F465*IF(ISBLANK($G465),1,$G465)*IF(ISBLANK($H465),1,(1-$H465))*IF(ISBLANK($I465),1,(1-$I465))*IF(ISBLANK($J465),1,(1-$J465)),"REVIEW")</f>
        <v>0</v>
      </c>
      <c r="M465" s="16" cm="1">
        <f t="array" ref="M465">IFERROR(IF(ISBLANK($B465),_xlfn.XLOOKUP($A465&amp;$C465,'4. TEUs &amp; Activities- MB'!$A$9:$A$194&amp;'4. TEUs &amp; Activities- MB'!$E$9:$E$194,'4. TEUs &amp; Activities- MB'!$W$9:$W$194),_xlfn.XLOOKUP($B465&amp;$C465,'4. TEUs &amp; Activities- MB'!$B$9:$B$194&amp;'4. TEUs &amp; Activities- MB'!$E$9:$E$194,'4. TEUs &amp; Activities- MB'!$W$9:$W$194))*$F465*IF(ISBLANK($G465),1,$G465)*IF(ISBLANK($H465),1,(1-$H465))*IF(ISBLANK($I465),1,(1-$I465))*IF(ISBLANK($J465),1,(1-$J465)),"REVIEW")</f>
        <v>0</v>
      </c>
    </row>
    <row r="466" spans="1:13" x14ac:dyDescent="0.25">
      <c r="A466" s="12"/>
      <c r="B466" s="14"/>
      <c r="C466" s="19"/>
      <c r="D466" s="13"/>
      <c r="E466" s="8" t="str">
        <f>IFERROR(IF(D466="No CAS","",INDEX('DEQ Pollutant List'!$B$7:$B$611,MATCH('5. Pollutant Emissions - MB'!D466,'DEQ Pollutant List'!$A$7:$A$611,0))),"")</f>
        <v/>
      </c>
      <c r="F466" s="20"/>
      <c r="G466" s="37"/>
      <c r="H466" s="47"/>
      <c r="I466" s="47"/>
      <c r="J466" s="38"/>
      <c r="K466" s="18"/>
      <c r="L466" s="12" cm="1">
        <f t="array" ref="L466">IFERROR(IF(ISBLANK($B466),_xlfn.XLOOKUP($A466&amp;$C466,'4. TEUs &amp; Activities- MB'!$A$9:$A$194&amp;'4. TEUs &amp; Activities- MB'!$E$9:$E$194,'4. TEUs &amp; Activities- MB'!$V$9:$V$194),_xlfn.XLOOKUP($B466&amp;$C466,'4. TEUs &amp; Activities- MB'!$B$9:$B$194&amp;'4. TEUs &amp; Activities- MB'!$E$9:$E$194,'4. TEUs &amp; Activities- MB'!$V$9:$V$194))*$F466*IF(ISBLANK($G466),1,$G466)*IF(ISBLANK($H466),1,(1-$H466))*IF(ISBLANK($I466),1,(1-$I466))*IF(ISBLANK($J466),1,(1-$J466)),"REVIEW")</f>
        <v>0</v>
      </c>
      <c r="M466" s="16" cm="1">
        <f t="array" ref="M466">IFERROR(IF(ISBLANK($B466),_xlfn.XLOOKUP($A466&amp;$C466,'4. TEUs &amp; Activities- MB'!$A$9:$A$194&amp;'4. TEUs &amp; Activities- MB'!$E$9:$E$194,'4. TEUs &amp; Activities- MB'!$W$9:$W$194),_xlfn.XLOOKUP($B466&amp;$C466,'4. TEUs &amp; Activities- MB'!$B$9:$B$194&amp;'4. TEUs &amp; Activities- MB'!$E$9:$E$194,'4. TEUs &amp; Activities- MB'!$W$9:$W$194))*$F466*IF(ISBLANK($G466),1,$G466)*IF(ISBLANK($H466),1,(1-$H466))*IF(ISBLANK($I466),1,(1-$I466))*IF(ISBLANK($J466),1,(1-$J466)),"REVIEW")</f>
        <v>0</v>
      </c>
    </row>
    <row r="467" spans="1:13" x14ac:dyDescent="0.25">
      <c r="A467" s="12"/>
      <c r="B467" s="14"/>
      <c r="C467" s="19"/>
      <c r="D467" s="13"/>
      <c r="E467" s="8" t="str">
        <f>IFERROR(IF(D467="No CAS","",INDEX('DEQ Pollutant List'!$B$7:$B$611,MATCH('5. Pollutant Emissions - MB'!D467,'DEQ Pollutant List'!$A$7:$A$611,0))),"")</f>
        <v/>
      </c>
      <c r="F467" s="20"/>
      <c r="G467" s="37"/>
      <c r="H467" s="47"/>
      <c r="I467" s="47"/>
      <c r="J467" s="38"/>
      <c r="K467" s="18"/>
      <c r="L467" s="12" cm="1">
        <f t="array" ref="L467">IFERROR(IF(ISBLANK($B467),_xlfn.XLOOKUP($A467&amp;$C467,'4. TEUs &amp; Activities- MB'!$A$9:$A$194&amp;'4. TEUs &amp; Activities- MB'!$E$9:$E$194,'4. TEUs &amp; Activities- MB'!$V$9:$V$194),_xlfn.XLOOKUP($B467&amp;$C467,'4. TEUs &amp; Activities- MB'!$B$9:$B$194&amp;'4. TEUs &amp; Activities- MB'!$E$9:$E$194,'4. TEUs &amp; Activities- MB'!$V$9:$V$194))*$F467*IF(ISBLANK($G467),1,$G467)*IF(ISBLANK($H467),1,(1-$H467))*IF(ISBLANK($I467),1,(1-$I467))*IF(ISBLANK($J467),1,(1-$J467)),"REVIEW")</f>
        <v>0</v>
      </c>
      <c r="M467" s="16" cm="1">
        <f t="array" ref="M467">IFERROR(IF(ISBLANK($B467),_xlfn.XLOOKUP($A467&amp;$C467,'4. TEUs &amp; Activities- MB'!$A$9:$A$194&amp;'4. TEUs &amp; Activities- MB'!$E$9:$E$194,'4. TEUs &amp; Activities- MB'!$W$9:$W$194),_xlfn.XLOOKUP($B467&amp;$C467,'4. TEUs &amp; Activities- MB'!$B$9:$B$194&amp;'4. TEUs &amp; Activities- MB'!$E$9:$E$194,'4. TEUs &amp; Activities- MB'!$W$9:$W$194))*$F467*IF(ISBLANK($G467),1,$G467)*IF(ISBLANK($H467),1,(1-$H467))*IF(ISBLANK($I467),1,(1-$I467))*IF(ISBLANK($J467),1,(1-$J467)),"REVIEW")</f>
        <v>0</v>
      </c>
    </row>
    <row r="468" spans="1:13" x14ac:dyDescent="0.25">
      <c r="A468" s="12"/>
      <c r="B468" s="14"/>
      <c r="C468" s="19"/>
      <c r="D468" s="13"/>
      <c r="E468" s="8" t="str">
        <f>IFERROR(IF(D468="No CAS","",INDEX('DEQ Pollutant List'!$B$7:$B$611,MATCH('5. Pollutant Emissions - MB'!D468,'DEQ Pollutant List'!$A$7:$A$611,0))),"")</f>
        <v/>
      </c>
      <c r="F468" s="20"/>
      <c r="G468" s="37"/>
      <c r="H468" s="47"/>
      <c r="I468" s="47"/>
      <c r="J468" s="38"/>
      <c r="K468" s="18"/>
      <c r="L468" s="12" cm="1">
        <f t="array" ref="L468">IFERROR(IF(ISBLANK($B468),_xlfn.XLOOKUP($A468&amp;$C468,'4. TEUs &amp; Activities- MB'!$A$9:$A$194&amp;'4. TEUs &amp; Activities- MB'!$E$9:$E$194,'4. TEUs &amp; Activities- MB'!$V$9:$V$194),_xlfn.XLOOKUP($B468&amp;$C468,'4. TEUs &amp; Activities- MB'!$B$9:$B$194&amp;'4. TEUs &amp; Activities- MB'!$E$9:$E$194,'4. TEUs &amp; Activities- MB'!$V$9:$V$194))*$F468*IF(ISBLANK($G468),1,$G468)*IF(ISBLANK($H468),1,(1-$H468))*IF(ISBLANK($I468),1,(1-$I468))*IF(ISBLANK($J468),1,(1-$J468)),"REVIEW")</f>
        <v>0</v>
      </c>
      <c r="M468" s="16" cm="1">
        <f t="array" ref="M468">IFERROR(IF(ISBLANK($B468),_xlfn.XLOOKUP($A468&amp;$C468,'4. TEUs &amp; Activities- MB'!$A$9:$A$194&amp;'4. TEUs &amp; Activities- MB'!$E$9:$E$194,'4. TEUs &amp; Activities- MB'!$W$9:$W$194),_xlfn.XLOOKUP($B468&amp;$C468,'4. TEUs &amp; Activities- MB'!$B$9:$B$194&amp;'4. TEUs &amp; Activities- MB'!$E$9:$E$194,'4. TEUs &amp; Activities- MB'!$W$9:$W$194))*$F468*IF(ISBLANK($G468),1,$G468)*IF(ISBLANK($H468),1,(1-$H468))*IF(ISBLANK($I468),1,(1-$I468))*IF(ISBLANK($J468),1,(1-$J468)),"REVIEW")</f>
        <v>0</v>
      </c>
    </row>
    <row r="469" spans="1:13" x14ac:dyDescent="0.25">
      <c r="A469" s="12"/>
      <c r="B469" s="14"/>
      <c r="C469" s="19"/>
      <c r="D469" s="13"/>
      <c r="E469" s="8" t="str">
        <f>IFERROR(IF(D469="No CAS","",INDEX('DEQ Pollutant List'!$B$7:$B$611,MATCH('5. Pollutant Emissions - MB'!D469,'DEQ Pollutant List'!$A$7:$A$611,0))),"")</f>
        <v/>
      </c>
      <c r="F469" s="20"/>
      <c r="G469" s="37"/>
      <c r="H469" s="47"/>
      <c r="I469" s="47"/>
      <c r="J469" s="38"/>
      <c r="K469" s="18"/>
      <c r="L469" s="12" cm="1">
        <f t="array" ref="L469">IFERROR(IF(ISBLANK($B469),_xlfn.XLOOKUP($A469&amp;$C469,'4. TEUs &amp; Activities- MB'!$A$9:$A$194&amp;'4. TEUs &amp; Activities- MB'!$E$9:$E$194,'4. TEUs &amp; Activities- MB'!$V$9:$V$194),_xlfn.XLOOKUP($B469&amp;$C469,'4. TEUs &amp; Activities- MB'!$B$9:$B$194&amp;'4. TEUs &amp; Activities- MB'!$E$9:$E$194,'4. TEUs &amp; Activities- MB'!$V$9:$V$194))*$F469*IF(ISBLANK($G469),1,$G469)*IF(ISBLANK($H469),1,(1-$H469))*IF(ISBLANK($I469),1,(1-$I469))*IF(ISBLANK($J469),1,(1-$J469)),"REVIEW")</f>
        <v>0</v>
      </c>
      <c r="M469" s="16" cm="1">
        <f t="array" ref="M469">IFERROR(IF(ISBLANK($B469),_xlfn.XLOOKUP($A469&amp;$C469,'4. TEUs &amp; Activities- MB'!$A$9:$A$194&amp;'4. TEUs &amp; Activities- MB'!$E$9:$E$194,'4. TEUs &amp; Activities- MB'!$W$9:$W$194),_xlfn.XLOOKUP($B469&amp;$C469,'4. TEUs &amp; Activities- MB'!$B$9:$B$194&amp;'4. TEUs &amp; Activities- MB'!$E$9:$E$194,'4. TEUs &amp; Activities- MB'!$W$9:$W$194))*$F469*IF(ISBLANK($G469),1,$G469)*IF(ISBLANK($H469),1,(1-$H469))*IF(ISBLANK($I469),1,(1-$I469))*IF(ISBLANK($J469),1,(1-$J469)),"REVIEW")</f>
        <v>0</v>
      </c>
    </row>
    <row r="470" spans="1:13" x14ac:dyDescent="0.25">
      <c r="A470" s="12"/>
      <c r="B470" s="14"/>
      <c r="C470" s="19"/>
      <c r="D470" s="13"/>
      <c r="E470" s="8" t="str">
        <f>IFERROR(IF(D470="No CAS","",INDEX('DEQ Pollutant List'!$B$7:$B$611,MATCH('5. Pollutant Emissions - MB'!D470,'DEQ Pollutant List'!$A$7:$A$611,0))),"")</f>
        <v/>
      </c>
      <c r="F470" s="20"/>
      <c r="G470" s="37"/>
      <c r="H470" s="47"/>
      <c r="I470" s="47"/>
      <c r="J470" s="38"/>
      <c r="K470" s="18"/>
      <c r="L470" s="12" cm="1">
        <f t="array" ref="L470">IFERROR(IF(ISBLANK($B470),_xlfn.XLOOKUP($A470&amp;$C470,'4. TEUs &amp; Activities- MB'!$A$9:$A$194&amp;'4. TEUs &amp; Activities- MB'!$E$9:$E$194,'4. TEUs &amp; Activities- MB'!$V$9:$V$194),_xlfn.XLOOKUP($B470&amp;$C470,'4. TEUs &amp; Activities- MB'!$B$9:$B$194&amp;'4. TEUs &amp; Activities- MB'!$E$9:$E$194,'4. TEUs &amp; Activities- MB'!$V$9:$V$194))*$F470*IF(ISBLANK($G470),1,$G470)*IF(ISBLANK($H470),1,(1-$H470))*IF(ISBLANK($I470),1,(1-$I470))*IF(ISBLANK($J470),1,(1-$J470)),"REVIEW")</f>
        <v>0</v>
      </c>
      <c r="M470" s="16" cm="1">
        <f t="array" ref="M470">IFERROR(IF(ISBLANK($B470),_xlfn.XLOOKUP($A470&amp;$C470,'4. TEUs &amp; Activities- MB'!$A$9:$A$194&amp;'4. TEUs &amp; Activities- MB'!$E$9:$E$194,'4. TEUs &amp; Activities- MB'!$W$9:$W$194),_xlfn.XLOOKUP($B470&amp;$C470,'4. TEUs &amp; Activities- MB'!$B$9:$B$194&amp;'4. TEUs &amp; Activities- MB'!$E$9:$E$194,'4. TEUs &amp; Activities- MB'!$W$9:$W$194))*$F470*IF(ISBLANK($G470),1,$G470)*IF(ISBLANK($H470),1,(1-$H470))*IF(ISBLANK($I470),1,(1-$I470))*IF(ISBLANK($J470),1,(1-$J470)),"REVIEW")</f>
        <v>0</v>
      </c>
    </row>
    <row r="471" spans="1:13" x14ac:dyDescent="0.25">
      <c r="A471" s="12"/>
      <c r="B471" s="14"/>
      <c r="C471" s="19"/>
      <c r="D471" s="13"/>
      <c r="E471" s="8" t="str">
        <f>IFERROR(IF(D471="No CAS","",INDEX('DEQ Pollutant List'!$B$7:$B$611,MATCH('5. Pollutant Emissions - MB'!D471,'DEQ Pollutant List'!$A$7:$A$611,0))),"")</f>
        <v/>
      </c>
      <c r="F471" s="20"/>
      <c r="G471" s="37"/>
      <c r="H471" s="47"/>
      <c r="I471" s="47"/>
      <c r="J471" s="38"/>
      <c r="K471" s="18"/>
      <c r="L471" s="12" cm="1">
        <f t="array" ref="L471">IFERROR(IF(ISBLANK($B471),_xlfn.XLOOKUP($A471&amp;$C471,'4. TEUs &amp; Activities- MB'!$A$9:$A$194&amp;'4. TEUs &amp; Activities- MB'!$E$9:$E$194,'4. TEUs &amp; Activities- MB'!$V$9:$V$194),_xlfn.XLOOKUP($B471&amp;$C471,'4. TEUs &amp; Activities- MB'!$B$9:$B$194&amp;'4. TEUs &amp; Activities- MB'!$E$9:$E$194,'4. TEUs &amp; Activities- MB'!$V$9:$V$194))*$F471*IF(ISBLANK($G471),1,$G471)*IF(ISBLANK($H471),1,(1-$H471))*IF(ISBLANK($I471),1,(1-$I471))*IF(ISBLANK($J471),1,(1-$J471)),"REVIEW")</f>
        <v>0</v>
      </c>
      <c r="M471" s="16" cm="1">
        <f t="array" ref="M471">IFERROR(IF(ISBLANK($B471),_xlfn.XLOOKUP($A471&amp;$C471,'4. TEUs &amp; Activities- MB'!$A$9:$A$194&amp;'4. TEUs &amp; Activities- MB'!$E$9:$E$194,'4. TEUs &amp; Activities- MB'!$W$9:$W$194),_xlfn.XLOOKUP($B471&amp;$C471,'4. TEUs &amp; Activities- MB'!$B$9:$B$194&amp;'4. TEUs &amp; Activities- MB'!$E$9:$E$194,'4. TEUs &amp; Activities- MB'!$W$9:$W$194))*$F471*IF(ISBLANK($G471),1,$G471)*IF(ISBLANK($H471),1,(1-$H471))*IF(ISBLANK($I471),1,(1-$I471))*IF(ISBLANK($J471),1,(1-$J471)),"REVIEW")</f>
        <v>0</v>
      </c>
    </row>
    <row r="472" spans="1:13" x14ac:dyDescent="0.25">
      <c r="A472" s="12"/>
      <c r="B472" s="14"/>
      <c r="C472" s="19"/>
      <c r="D472" s="13"/>
      <c r="E472" s="8" t="str">
        <f>IFERROR(IF(D472="No CAS","",INDEX('DEQ Pollutant List'!$B$7:$B$611,MATCH('5. Pollutant Emissions - MB'!D472,'DEQ Pollutant List'!$A$7:$A$611,0))),"")</f>
        <v/>
      </c>
      <c r="F472" s="20"/>
      <c r="G472" s="37"/>
      <c r="H472" s="47"/>
      <c r="I472" s="47"/>
      <c r="J472" s="38"/>
      <c r="K472" s="18"/>
      <c r="L472" s="12" cm="1">
        <f t="array" ref="L472">IFERROR(IF(ISBLANK($B472),_xlfn.XLOOKUP($A472&amp;$C472,'4. TEUs &amp; Activities- MB'!$A$9:$A$194&amp;'4. TEUs &amp; Activities- MB'!$E$9:$E$194,'4. TEUs &amp; Activities- MB'!$V$9:$V$194),_xlfn.XLOOKUP($B472&amp;$C472,'4. TEUs &amp; Activities- MB'!$B$9:$B$194&amp;'4. TEUs &amp; Activities- MB'!$E$9:$E$194,'4. TEUs &amp; Activities- MB'!$V$9:$V$194))*$F472*IF(ISBLANK($G472),1,$G472)*IF(ISBLANK($H472),1,(1-$H472))*IF(ISBLANK($I472),1,(1-$I472))*IF(ISBLANK($J472),1,(1-$J472)),"REVIEW")</f>
        <v>0</v>
      </c>
      <c r="M472" s="16" cm="1">
        <f t="array" ref="M472">IFERROR(IF(ISBLANK($B472),_xlfn.XLOOKUP($A472&amp;$C472,'4. TEUs &amp; Activities- MB'!$A$9:$A$194&amp;'4. TEUs &amp; Activities- MB'!$E$9:$E$194,'4. TEUs &amp; Activities- MB'!$W$9:$W$194),_xlfn.XLOOKUP($B472&amp;$C472,'4. TEUs &amp; Activities- MB'!$B$9:$B$194&amp;'4. TEUs &amp; Activities- MB'!$E$9:$E$194,'4. TEUs &amp; Activities- MB'!$W$9:$W$194))*$F472*IF(ISBLANK($G472),1,$G472)*IF(ISBLANK($H472),1,(1-$H472))*IF(ISBLANK($I472),1,(1-$I472))*IF(ISBLANK($J472),1,(1-$J472)),"REVIEW")</f>
        <v>0</v>
      </c>
    </row>
    <row r="473" spans="1:13" x14ac:dyDescent="0.25">
      <c r="A473" s="12"/>
      <c r="B473" s="14"/>
      <c r="C473" s="19"/>
      <c r="D473" s="13"/>
      <c r="E473" s="8" t="str">
        <f>IFERROR(IF(D473="No CAS","",INDEX('DEQ Pollutant List'!$B$7:$B$611,MATCH('5. Pollutant Emissions - MB'!D473,'DEQ Pollutant List'!$A$7:$A$611,0))),"")</f>
        <v/>
      </c>
      <c r="F473" s="20"/>
      <c r="G473" s="37"/>
      <c r="H473" s="47"/>
      <c r="I473" s="47"/>
      <c r="J473" s="38"/>
      <c r="K473" s="18"/>
      <c r="L473" s="12" cm="1">
        <f t="array" ref="L473">IFERROR(IF(ISBLANK($B473),_xlfn.XLOOKUP($A473&amp;$C473,'4. TEUs &amp; Activities- MB'!$A$9:$A$194&amp;'4. TEUs &amp; Activities- MB'!$E$9:$E$194,'4. TEUs &amp; Activities- MB'!$V$9:$V$194),_xlfn.XLOOKUP($B473&amp;$C473,'4. TEUs &amp; Activities- MB'!$B$9:$B$194&amp;'4. TEUs &amp; Activities- MB'!$E$9:$E$194,'4. TEUs &amp; Activities- MB'!$V$9:$V$194))*$F473*IF(ISBLANK($G473),1,$G473)*IF(ISBLANK($H473),1,(1-$H473))*IF(ISBLANK($I473),1,(1-$I473))*IF(ISBLANK($J473),1,(1-$J473)),"REVIEW")</f>
        <v>0</v>
      </c>
      <c r="M473" s="16" cm="1">
        <f t="array" ref="M473">IFERROR(IF(ISBLANK($B473),_xlfn.XLOOKUP($A473&amp;$C473,'4. TEUs &amp; Activities- MB'!$A$9:$A$194&amp;'4. TEUs &amp; Activities- MB'!$E$9:$E$194,'4. TEUs &amp; Activities- MB'!$W$9:$W$194),_xlfn.XLOOKUP($B473&amp;$C473,'4. TEUs &amp; Activities- MB'!$B$9:$B$194&amp;'4. TEUs &amp; Activities- MB'!$E$9:$E$194,'4. TEUs &amp; Activities- MB'!$W$9:$W$194))*$F473*IF(ISBLANK($G473),1,$G473)*IF(ISBLANK($H473),1,(1-$H473))*IF(ISBLANK($I473),1,(1-$I473))*IF(ISBLANK($J473),1,(1-$J473)),"REVIEW")</f>
        <v>0</v>
      </c>
    </row>
    <row r="474" spans="1:13" x14ac:dyDescent="0.25">
      <c r="A474" s="12"/>
      <c r="B474" s="14"/>
      <c r="C474" s="19"/>
      <c r="D474" s="13"/>
      <c r="E474" s="8" t="str">
        <f>IFERROR(IF(D474="No CAS","",INDEX('DEQ Pollutant List'!$B$7:$B$611,MATCH('5. Pollutant Emissions - MB'!D474,'DEQ Pollutant List'!$A$7:$A$611,0))),"")</f>
        <v/>
      </c>
      <c r="F474" s="20"/>
      <c r="G474" s="37"/>
      <c r="H474" s="47"/>
      <c r="I474" s="47"/>
      <c r="J474" s="38"/>
      <c r="K474" s="18"/>
      <c r="L474" s="12" cm="1">
        <f t="array" ref="L474">IFERROR(IF(ISBLANK($B474),_xlfn.XLOOKUP($A474&amp;$C474,'4. TEUs &amp; Activities- MB'!$A$9:$A$194&amp;'4. TEUs &amp; Activities- MB'!$E$9:$E$194,'4. TEUs &amp; Activities- MB'!$V$9:$V$194),_xlfn.XLOOKUP($B474&amp;$C474,'4. TEUs &amp; Activities- MB'!$B$9:$B$194&amp;'4. TEUs &amp; Activities- MB'!$E$9:$E$194,'4. TEUs &amp; Activities- MB'!$V$9:$V$194))*$F474*IF(ISBLANK($G474),1,$G474)*IF(ISBLANK($H474),1,(1-$H474))*IF(ISBLANK($I474),1,(1-$I474))*IF(ISBLANK($J474),1,(1-$J474)),"REVIEW")</f>
        <v>0</v>
      </c>
      <c r="M474" s="16" cm="1">
        <f t="array" ref="M474">IFERROR(IF(ISBLANK($B474),_xlfn.XLOOKUP($A474&amp;$C474,'4. TEUs &amp; Activities- MB'!$A$9:$A$194&amp;'4. TEUs &amp; Activities- MB'!$E$9:$E$194,'4. TEUs &amp; Activities- MB'!$W$9:$W$194),_xlfn.XLOOKUP($B474&amp;$C474,'4. TEUs &amp; Activities- MB'!$B$9:$B$194&amp;'4. TEUs &amp; Activities- MB'!$E$9:$E$194,'4. TEUs &amp; Activities- MB'!$W$9:$W$194))*$F474*IF(ISBLANK($G474),1,$G474)*IF(ISBLANK($H474),1,(1-$H474))*IF(ISBLANK($I474),1,(1-$I474))*IF(ISBLANK($J474),1,(1-$J474)),"REVIEW")</f>
        <v>0</v>
      </c>
    </row>
    <row r="475" spans="1:13" x14ac:dyDescent="0.25">
      <c r="A475" s="12"/>
      <c r="B475" s="14"/>
      <c r="C475" s="19"/>
      <c r="D475" s="13"/>
      <c r="E475" s="8" t="str">
        <f>IFERROR(IF(D475="No CAS","",INDEX('DEQ Pollutant List'!$B$7:$B$611,MATCH('5. Pollutant Emissions - MB'!D475,'DEQ Pollutant List'!$A$7:$A$611,0))),"")</f>
        <v/>
      </c>
      <c r="F475" s="20"/>
      <c r="G475" s="37"/>
      <c r="H475" s="47"/>
      <c r="I475" s="47"/>
      <c r="J475" s="38"/>
      <c r="K475" s="18"/>
      <c r="L475" s="12" cm="1">
        <f t="array" ref="L475">IFERROR(IF(ISBLANK($B475),_xlfn.XLOOKUP($A475&amp;$C475,'4. TEUs &amp; Activities- MB'!$A$9:$A$194&amp;'4. TEUs &amp; Activities- MB'!$E$9:$E$194,'4. TEUs &amp; Activities- MB'!$V$9:$V$194),_xlfn.XLOOKUP($B475&amp;$C475,'4. TEUs &amp; Activities- MB'!$B$9:$B$194&amp;'4. TEUs &amp; Activities- MB'!$E$9:$E$194,'4. TEUs &amp; Activities- MB'!$V$9:$V$194))*$F475*IF(ISBLANK($G475),1,$G475)*IF(ISBLANK($H475),1,(1-$H475))*IF(ISBLANK($I475),1,(1-$I475))*IF(ISBLANK($J475),1,(1-$J475)),"REVIEW")</f>
        <v>0</v>
      </c>
      <c r="M475" s="16" cm="1">
        <f t="array" ref="M475">IFERROR(IF(ISBLANK($B475),_xlfn.XLOOKUP($A475&amp;$C475,'4. TEUs &amp; Activities- MB'!$A$9:$A$194&amp;'4. TEUs &amp; Activities- MB'!$E$9:$E$194,'4. TEUs &amp; Activities- MB'!$W$9:$W$194),_xlfn.XLOOKUP($B475&amp;$C475,'4. TEUs &amp; Activities- MB'!$B$9:$B$194&amp;'4. TEUs &amp; Activities- MB'!$E$9:$E$194,'4. TEUs &amp; Activities- MB'!$W$9:$W$194))*$F475*IF(ISBLANK($G475),1,$G475)*IF(ISBLANK($H475),1,(1-$H475))*IF(ISBLANK($I475),1,(1-$I475))*IF(ISBLANK($J475),1,(1-$J475)),"REVIEW")</f>
        <v>0</v>
      </c>
    </row>
    <row r="476" spans="1:13" x14ac:dyDescent="0.25">
      <c r="A476" s="12"/>
      <c r="B476" s="14"/>
      <c r="C476" s="19"/>
      <c r="D476" s="13"/>
      <c r="E476" s="8" t="str">
        <f>IFERROR(IF(D476="No CAS","",INDEX('DEQ Pollutant List'!$B$7:$B$611,MATCH('5. Pollutant Emissions - MB'!D476,'DEQ Pollutant List'!$A$7:$A$611,0))),"")</f>
        <v/>
      </c>
      <c r="F476" s="20"/>
      <c r="G476" s="37"/>
      <c r="H476" s="47"/>
      <c r="I476" s="47"/>
      <c r="J476" s="38"/>
      <c r="K476" s="18"/>
      <c r="L476" s="12" cm="1">
        <f t="array" ref="L476">IFERROR(IF(ISBLANK($B476),_xlfn.XLOOKUP($A476&amp;$C476,'4. TEUs &amp; Activities- MB'!$A$9:$A$194&amp;'4. TEUs &amp; Activities- MB'!$E$9:$E$194,'4. TEUs &amp; Activities- MB'!$V$9:$V$194),_xlfn.XLOOKUP($B476&amp;$C476,'4. TEUs &amp; Activities- MB'!$B$9:$B$194&amp;'4. TEUs &amp; Activities- MB'!$E$9:$E$194,'4. TEUs &amp; Activities- MB'!$V$9:$V$194))*$F476*IF(ISBLANK($G476),1,$G476)*IF(ISBLANK($H476),1,(1-$H476))*IF(ISBLANK($I476),1,(1-$I476))*IF(ISBLANK($J476),1,(1-$J476)),"REVIEW")</f>
        <v>0</v>
      </c>
      <c r="M476" s="16" cm="1">
        <f t="array" ref="M476">IFERROR(IF(ISBLANK($B476),_xlfn.XLOOKUP($A476&amp;$C476,'4. TEUs &amp; Activities- MB'!$A$9:$A$194&amp;'4. TEUs &amp; Activities- MB'!$E$9:$E$194,'4. TEUs &amp; Activities- MB'!$W$9:$W$194),_xlfn.XLOOKUP($B476&amp;$C476,'4. TEUs &amp; Activities- MB'!$B$9:$B$194&amp;'4. TEUs &amp; Activities- MB'!$E$9:$E$194,'4. TEUs &amp; Activities- MB'!$W$9:$W$194))*$F476*IF(ISBLANK($G476),1,$G476)*IF(ISBLANK($H476),1,(1-$H476))*IF(ISBLANK($I476),1,(1-$I476))*IF(ISBLANK($J476),1,(1-$J476)),"REVIEW")</f>
        <v>0</v>
      </c>
    </row>
    <row r="477" spans="1:13" x14ac:dyDescent="0.25">
      <c r="A477" s="12"/>
      <c r="B477" s="14"/>
      <c r="C477" s="19"/>
      <c r="D477" s="13"/>
      <c r="E477" s="8" t="str">
        <f>IFERROR(IF(D477="No CAS","",INDEX('DEQ Pollutant List'!$B$7:$B$611,MATCH('5. Pollutant Emissions - MB'!D477,'DEQ Pollutant List'!$A$7:$A$611,0))),"")</f>
        <v/>
      </c>
      <c r="F477" s="20"/>
      <c r="G477" s="37"/>
      <c r="H477" s="47"/>
      <c r="I477" s="47"/>
      <c r="J477" s="38"/>
      <c r="K477" s="18"/>
      <c r="L477" s="12" cm="1">
        <f t="array" ref="L477">IFERROR(IF(ISBLANK($B477),_xlfn.XLOOKUP($A477&amp;$C477,'4. TEUs &amp; Activities- MB'!$A$9:$A$194&amp;'4. TEUs &amp; Activities- MB'!$E$9:$E$194,'4. TEUs &amp; Activities- MB'!$V$9:$V$194),_xlfn.XLOOKUP($B477&amp;$C477,'4. TEUs &amp; Activities- MB'!$B$9:$B$194&amp;'4. TEUs &amp; Activities- MB'!$E$9:$E$194,'4. TEUs &amp; Activities- MB'!$V$9:$V$194))*$F477*IF(ISBLANK($G477),1,$G477)*IF(ISBLANK($H477),1,(1-$H477))*IF(ISBLANK($I477),1,(1-$I477))*IF(ISBLANK($J477),1,(1-$J477)),"REVIEW")</f>
        <v>0</v>
      </c>
      <c r="M477" s="16" cm="1">
        <f t="array" ref="M477">IFERROR(IF(ISBLANK($B477),_xlfn.XLOOKUP($A477&amp;$C477,'4. TEUs &amp; Activities- MB'!$A$9:$A$194&amp;'4. TEUs &amp; Activities- MB'!$E$9:$E$194,'4. TEUs &amp; Activities- MB'!$W$9:$W$194),_xlfn.XLOOKUP($B477&amp;$C477,'4. TEUs &amp; Activities- MB'!$B$9:$B$194&amp;'4. TEUs &amp; Activities- MB'!$E$9:$E$194,'4. TEUs &amp; Activities- MB'!$W$9:$W$194))*$F477*IF(ISBLANK($G477),1,$G477)*IF(ISBLANK($H477),1,(1-$H477))*IF(ISBLANK($I477),1,(1-$I477))*IF(ISBLANK($J477),1,(1-$J477)),"REVIEW")</f>
        <v>0</v>
      </c>
    </row>
    <row r="478" spans="1:13" x14ac:dyDescent="0.25">
      <c r="A478" s="12"/>
      <c r="B478" s="14"/>
      <c r="C478" s="19"/>
      <c r="D478" s="13"/>
      <c r="E478" s="8" t="str">
        <f>IFERROR(IF(D478="No CAS","",INDEX('DEQ Pollutant List'!$B$7:$B$611,MATCH('5. Pollutant Emissions - MB'!D478,'DEQ Pollutant List'!$A$7:$A$611,0))),"")</f>
        <v/>
      </c>
      <c r="F478" s="20"/>
      <c r="G478" s="37"/>
      <c r="H478" s="47"/>
      <c r="I478" s="47"/>
      <c r="J478" s="38"/>
      <c r="K478" s="18"/>
      <c r="L478" s="12" cm="1">
        <f t="array" ref="L478">IFERROR(IF(ISBLANK($B478),_xlfn.XLOOKUP($A478&amp;$C478,'4. TEUs &amp; Activities- MB'!$A$9:$A$194&amp;'4. TEUs &amp; Activities- MB'!$E$9:$E$194,'4. TEUs &amp; Activities- MB'!$V$9:$V$194),_xlfn.XLOOKUP($B478&amp;$C478,'4. TEUs &amp; Activities- MB'!$B$9:$B$194&amp;'4. TEUs &amp; Activities- MB'!$E$9:$E$194,'4. TEUs &amp; Activities- MB'!$V$9:$V$194))*$F478*IF(ISBLANK($G478),1,$G478)*IF(ISBLANK($H478),1,(1-$H478))*IF(ISBLANK($I478),1,(1-$I478))*IF(ISBLANK($J478),1,(1-$J478)),"REVIEW")</f>
        <v>0</v>
      </c>
      <c r="M478" s="16" cm="1">
        <f t="array" ref="M478">IFERROR(IF(ISBLANK($B478),_xlfn.XLOOKUP($A478&amp;$C478,'4. TEUs &amp; Activities- MB'!$A$9:$A$194&amp;'4. TEUs &amp; Activities- MB'!$E$9:$E$194,'4. TEUs &amp; Activities- MB'!$W$9:$W$194),_xlfn.XLOOKUP($B478&amp;$C478,'4. TEUs &amp; Activities- MB'!$B$9:$B$194&amp;'4. TEUs &amp; Activities- MB'!$E$9:$E$194,'4. TEUs &amp; Activities- MB'!$W$9:$W$194))*$F478*IF(ISBLANK($G478),1,$G478)*IF(ISBLANK($H478),1,(1-$H478))*IF(ISBLANK($I478),1,(1-$I478))*IF(ISBLANK($J478),1,(1-$J478)),"REVIEW")</f>
        <v>0</v>
      </c>
    </row>
    <row r="479" spans="1:13" x14ac:dyDescent="0.25">
      <c r="A479" s="12"/>
      <c r="B479" s="14"/>
      <c r="C479" s="19"/>
      <c r="D479" s="13"/>
      <c r="E479" s="8" t="str">
        <f>IFERROR(IF(D479="No CAS","",INDEX('DEQ Pollutant List'!$B$7:$B$611,MATCH('5. Pollutant Emissions - MB'!D479,'DEQ Pollutant List'!$A$7:$A$611,0))),"")</f>
        <v/>
      </c>
      <c r="F479" s="20"/>
      <c r="G479" s="37"/>
      <c r="H479" s="47"/>
      <c r="I479" s="47"/>
      <c r="J479" s="38"/>
      <c r="K479" s="18"/>
      <c r="L479" s="12" cm="1">
        <f t="array" ref="L479">IFERROR(IF(ISBLANK($B479),_xlfn.XLOOKUP($A479&amp;$C479,'4. TEUs &amp; Activities- MB'!$A$9:$A$194&amp;'4. TEUs &amp; Activities- MB'!$E$9:$E$194,'4. TEUs &amp; Activities- MB'!$V$9:$V$194),_xlfn.XLOOKUP($B479&amp;$C479,'4. TEUs &amp; Activities- MB'!$B$9:$B$194&amp;'4. TEUs &amp; Activities- MB'!$E$9:$E$194,'4. TEUs &amp; Activities- MB'!$V$9:$V$194))*$F479*IF(ISBLANK($G479),1,$G479)*IF(ISBLANK($H479),1,(1-$H479))*IF(ISBLANK($I479),1,(1-$I479))*IF(ISBLANK($J479),1,(1-$J479)),"REVIEW")</f>
        <v>0</v>
      </c>
      <c r="M479" s="16" cm="1">
        <f t="array" ref="M479">IFERROR(IF(ISBLANK($B479),_xlfn.XLOOKUP($A479&amp;$C479,'4. TEUs &amp; Activities- MB'!$A$9:$A$194&amp;'4. TEUs &amp; Activities- MB'!$E$9:$E$194,'4. TEUs &amp; Activities- MB'!$W$9:$W$194),_xlfn.XLOOKUP($B479&amp;$C479,'4. TEUs &amp; Activities- MB'!$B$9:$B$194&amp;'4. TEUs &amp; Activities- MB'!$E$9:$E$194,'4. TEUs &amp; Activities- MB'!$W$9:$W$194))*$F479*IF(ISBLANK($G479),1,$G479)*IF(ISBLANK($H479),1,(1-$H479))*IF(ISBLANK($I479),1,(1-$I479))*IF(ISBLANK($J479),1,(1-$J479)),"REVIEW")</f>
        <v>0</v>
      </c>
    </row>
    <row r="480" spans="1:13" x14ac:dyDescent="0.25">
      <c r="A480" s="12"/>
      <c r="B480" s="14"/>
      <c r="C480" s="19"/>
      <c r="D480" s="13"/>
      <c r="E480" s="8" t="str">
        <f>IFERROR(IF(D480="No CAS","",INDEX('DEQ Pollutant List'!$B$7:$B$611,MATCH('5. Pollutant Emissions - MB'!D480,'DEQ Pollutant List'!$A$7:$A$611,0))),"")</f>
        <v/>
      </c>
      <c r="F480" s="20"/>
      <c r="G480" s="37"/>
      <c r="H480" s="47"/>
      <c r="I480" s="47"/>
      <c r="J480" s="38"/>
      <c r="K480" s="18"/>
      <c r="L480" s="12" cm="1">
        <f t="array" ref="L480">IFERROR(IF(ISBLANK($B480),_xlfn.XLOOKUP($A480&amp;$C480,'4. TEUs &amp; Activities- MB'!$A$9:$A$194&amp;'4. TEUs &amp; Activities- MB'!$E$9:$E$194,'4. TEUs &amp; Activities- MB'!$V$9:$V$194),_xlfn.XLOOKUP($B480&amp;$C480,'4. TEUs &amp; Activities- MB'!$B$9:$B$194&amp;'4. TEUs &amp; Activities- MB'!$E$9:$E$194,'4. TEUs &amp; Activities- MB'!$V$9:$V$194))*$F480*IF(ISBLANK($G480),1,$G480)*IF(ISBLANK($H480),1,(1-$H480))*IF(ISBLANK($I480),1,(1-$I480))*IF(ISBLANK($J480),1,(1-$J480)),"REVIEW")</f>
        <v>0</v>
      </c>
      <c r="M480" s="16" cm="1">
        <f t="array" ref="M480">IFERROR(IF(ISBLANK($B480),_xlfn.XLOOKUP($A480&amp;$C480,'4. TEUs &amp; Activities- MB'!$A$9:$A$194&amp;'4. TEUs &amp; Activities- MB'!$E$9:$E$194,'4. TEUs &amp; Activities- MB'!$W$9:$W$194),_xlfn.XLOOKUP($B480&amp;$C480,'4. TEUs &amp; Activities- MB'!$B$9:$B$194&amp;'4. TEUs &amp; Activities- MB'!$E$9:$E$194,'4. TEUs &amp; Activities- MB'!$W$9:$W$194))*$F480*IF(ISBLANK($G480),1,$G480)*IF(ISBLANK($H480),1,(1-$H480))*IF(ISBLANK($I480),1,(1-$I480))*IF(ISBLANK($J480),1,(1-$J480)),"REVIEW")</f>
        <v>0</v>
      </c>
    </row>
    <row r="481" spans="1:13" x14ac:dyDescent="0.25">
      <c r="A481" s="12"/>
      <c r="B481" s="14"/>
      <c r="C481" s="19"/>
      <c r="D481" s="13"/>
      <c r="E481" s="8" t="str">
        <f>IFERROR(IF(D481="No CAS","",INDEX('DEQ Pollutant List'!$B$7:$B$611,MATCH('5. Pollutant Emissions - MB'!D481,'DEQ Pollutant List'!$A$7:$A$611,0))),"")</f>
        <v/>
      </c>
      <c r="F481" s="20"/>
      <c r="G481" s="37"/>
      <c r="H481" s="47"/>
      <c r="I481" s="47"/>
      <c r="J481" s="38"/>
      <c r="K481" s="18"/>
      <c r="L481" s="12" cm="1">
        <f t="array" ref="L481">IFERROR(IF(ISBLANK($B481),_xlfn.XLOOKUP($A481&amp;$C481,'4. TEUs &amp; Activities- MB'!$A$9:$A$194&amp;'4. TEUs &amp; Activities- MB'!$E$9:$E$194,'4. TEUs &amp; Activities- MB'!$V$9:$V$194),_xlfn.XLOOKUP($B481&amp;$C481,'4. TEUs &amp; Activities- MB'!$B$9:$B$194&amp;'4. TEUs &amp; Activities- MB'!$E$9:$E$194,'4. TEUs &amp; Activities- MB'!$V$9:$V$194))*$F481*IF(ISBLANK($G481),1,$G481)*IF(ISBLANK($H481),1,(1-$H481))*IF(ISBLANK($I481),1,(1-$I481))*IF(ISBLANK($J481),1,(1-$J481)),"REVIEW")</f>
        <v>0</v>
      </c>
      <c r="M481" s="16" cm="1">
        <f t="array" ref="M481">IFERROR(IF(ISBLANK($B481),_xlfn.XLOOKUP($A481&amp;$C481,'4. TEUs &amp; Activities- MB'!$A$9:$A$194&amp;'4. TEUs &amp; Activities- MB'!$E$9:$E$194,'4. TEUs &amp; Activities- MB'!$W$9:$W$194),_xlfn.XLOOKUP($B481&amp;$C481,'4. TEUs &amp; Activities- MB'!$B$9:$B$194&amp;'4. TEUs &amp; Activities- MB'!$E$9:$E$194,'4. TEUs &amp; Activities- MB'!$W$9:$W$194))*$F481*IF(ISBLANK($G481),1,$G481)*IF(ISBLANK($H481),1,(1-$H481))*IF(ISBLANK($I481),1,(1-$I481))*IF(ISBLANK($J481),1,(1-$J481)),"REVIEW")</f>
        <v>0</v>
      </c>
    </row>
    <row r="482" spans="1:13" x14ac:dyDescent="0.25">
      <c r="A482" s="12"/>
      <c r="B482" s="14"/>
      <c r="C482" s="19"/>
      <c r="D482" s="13"/>
      <c r="E482" s="8" t="str">
        <f>IFERROR(IF(D482="No CAS","",INDEX('DEQ Pollutant List'!$B$7:$B$611,MATCH('5. Pollutant Emissions - MB'!D482,'DEQ Pollutant List'!$A$7:$A$611,0))),"")</f>
        <v/>
      </c>
      <c r="F482" s="20"/>
      <c r="G482" s="37"/>
      <c r="H482" s="47"/>
      <c r="I482" s="47"/>
      <c r="J482" s="38"/>
      <c r="K482" s="18"/>
      <c r="L482" s="12" cm="1">
        <f t="array" ref="L482">IFERROR(IF(ISBLANK($B482),_xlfn.XLOOKUP($A482&amp;$C482,'4. TEUs &amp; Activities- MB'!$A$9:$A$194&amp;'4. TEUs &amp; Activities- MB'!$E$9:$E$194,'4. TEUs &amp; Activities- MB'!$V$9:$V$194),_xlfn.XLOOKUP($B482&amp;$C482,'4. TEUs &amp; Activities- MB'!$B$9:$B$194&amp;'4. TEUs &amp; Activities- MB'!$E$9:$E$194,'4. TEUs &amp; Activities- MB'!$V$9:$V$194))*$F482*IF(ISBLANK($G482),1,$G482)*IF(ISBLANK($H482),1,(1-$H482))*IF(ISBLANK($I482),1,(1-$I482))*IF(ISBLANK($J482),1,(1-$J482)),"REVIEW")</f>
        <v>0</v>
      </c>
      <c r="M482" s="16" cm="1">
        <f t="array" ref="M482">IFERROR(IF(ISBLANK($B482),_xlfn.XLOOKUP($A482&amp;$C482,'4. TEUs &amp; Activities- MB'!$A$9:$A$194&amp;'4. TEUs &amp; Activities- MB'!$E$9:$E$194,'4. TEUs &amp; Activities- MB'!$W$9:$W$194),_xlfn.XLOOKUP($B482&amp;$C482,'4. TEUs &amp; Activities- MB'!$B$9:$B$194&amp;'4. TEUs &amp; Activities- MB'!$E$9:$E$194,'4. TEUs &amp; Activities- MB'!$W$9:$W$194))*$F482*IF(ISBLANK($G482),1,$G482)*IF(ISBLANK($H482),1,(1-$H482))*IF(ISBLANK($I482),1,(1-$I482))*IF(ISBLANK($J482),1,(1-$J482)),"REVIEW")</f>
        <v>0</v>
      </c>
    </row>
    <row r="483" spans="1:13" x14ac:dyDescent="0.25">
      <c r="A483" s="12"/>
      <c r="B483" s="14"/>
      <c r="C483" s="19"/>
      <c r="D483" s="13"/>
      <c r="E483" s="8" t="str">
        <f>IFERROR(IF(D483="No CAS","",INDEX('DEQ Pollutant List'!$B$7:$B$611,MATCH('5. Pollutant Emissions - MB'!D483,'DEQ Pollutant List'!$A$7:$A$611,0))),"")</f>
        <v/>
      </c>
      <c r="F483" s="20"/>
      <c r="G483" s="37"/>
      <c r="H483" s="47"/>
      <c r="I483" s="47"/>
      <c r="J483" s="38"/>
      <c r="K483" s="18"/>
      <c r="L483" s="12" cm="1">
        <f t="array" ref="L483">IFERROR(IF(ISBLANK($B483),_xlfn.XLOOKUP($A483&amp;$C483,'4. TEUs &amp; Activities- MB'!$A$9:$A$194&amp;'4. TEUs &amp; Activities- MB'!$E$9:$E$194,'4. TEUs &amp; Activities- MB'!$V$9:$V$194),_xlfn.XLOOKUP($B483&amp;$C483,'4. TEUs &amp; Activities- MB'!$B$9:$B$194&amp;'4. TEUs &amp; Activities- MB'!$E$9:$E$194,'4. TEUs &amp; Activities- MB'!$V$9:$V$194))*$F483*IF(ISBLANK($G483),1,$G483)*IF(ISBLANK($H483),1,(1-$H483))*IF(ISBLANK($I483),1,(1-$I483))*IF(ISBLANK($J483),1,(1-$J483)),"REVIEW")</f>
        <v>0</v>
      </c>
      <c r="M483" s="16" cm="1">
        <f t="array" ref="M483">IFERROR(IF(ISBLANK($B483),_xlfn.XLOOKUP($A483&amp;$C483,'4. TEUs &amp; Activities- MB'!$A$9:$A$194&amp;'4. TEUs &amp; Activities- MB'!$E$9:$E$194,'4. TEUs &amp; Activities- MB'!$W$9:$W$194),_xlfn.XLOOKUP($B483&amp;$C483,'4. TEUs &amp; Activities- MB'!$B$9:$B$194&amp;'4. TEUs &amp; Activities- MB'!$E$9:$E$194,'4. TEUs &amp; Activities- MB'!$W$9:$W$194))*$F483*IF(ISBLANK($G483),1,$G483)*IF(ISBLANK($H483),1,(1-$H483))*IF(ISBLANK($I483),1,(1-$I483))*IF(ISBLANK($J483),1,(1-$J483)),"REVIEW")</f>
        <v>0</v>
      </c>
    </row>
    <row r="484" spans="1:13" x14ac:dyDescent="0.25">
      <c r="A484" s="12"/>
      <c r="B484" s="14"/>
      <c r="C484" s="19"/>
      <c r="D484" s="13"/>
      <c r="E484" s="8" t="str">
        <f>IFERROR(IF(D484="No CAS","",INDEX('DEQ Pollutant List'!$B$7:$B$611,MATCH('5. Pollutant Emissions - MB'!D484,'DEQ Pollutant List'!$A$7:$A$611,0))),"")</f>
        <v/>
      </c>
      <c r="F484" s="20"/>
      <c r="G484" s="37"/>
      <c r="H484" s="47"/>
      <c r="I484" s="47"/>
      <c r="J484" s="38"/>
      <c r="K484" s="18"/>
      <c r="L484" s="12" cm="1">
        <f t="array" ref="L484">IFERROR(IF(ISBLANK($B484),_xlfn.XLOOKUP($A484&amp;$C484,'4. TEUs &amp; Activities- MB'!$A$9:$A$194&amp;'4. TEUs &amp; Activities- MB'!$E$9:$E$194,'4. TEUs &amp; Activities- MB'!$V$9:$V$194),_xlfn.XLOOKUP($B484&amp;$C484,'4. TEUs &amp; Activities- MB'!$B$9:$B$194&amp;'4. TEUs &amp; Activities- MB'!$E$9:$E$194,'4. TEUs &amp; Activities- MB'!$V$9:$V$194))*$F484*IF(ISBLANK($G484),1,$G484)*IF(ISBLANK($H484),1,(1-$H484))*IF(ISBLANK($I484),1,(1-$I484))*IF(ISBLANK($J484),1,(1-$J484)),"REVIEW")</f>
        <v>0</v>
      </c>
      <c r="M484" s="16" cm="1">
        <f t="array" ref="M484">IFERROR(IF(ISBLANK($B484),_xlfn.XLOOKUP($A484&amp;$C484,'4. TEUs &amp; Activities- MB'!$A$9:$A$194&amp;'4. TEUs &amp; Activities- MB'!$E$9:$E$194,'4. TEUs &amp; Activities- MB'!$W$9:$W$194),_xlfn.XLOOKUP($B484&amp;$C484,'4. TEUs &amp; Activities- MB'!$B$9:$B$194&amp;'4. TEUs &amp; Activities- MB'!$E$9:$E$194,'4. TEUs &amp; Activities- MB'!$W$9:$W$194))*$F484*IF(ISBLANK($G484),1,$G484)*IF(ISBLANK($H484),1,(1-$H484))*IF(ISBLANK($I484),1,(1-$I484))*IF(ISBLANK($J484),1,(1-$J484)),"REVIEW")</f>
        <v>0</v>
      </c>
    </row>
    <row r="485" spans="1:13" x14ac:dyDescent="0.25">
      <c r="A485" s="12"/>
      <c r="B485" s="14"/>
      <c r="C485" s="19"/>
      <c r="D485" s="13"/>
      <c r="E485" s="8" t="str">
        <f>IFERROR(IF(D485="No CAS","",INDEX('DEQ Pollutant List'!$B$7:$B$611,MATCH('5. Pollutant Emissions - MB'!D485,'DEQ Pollutant List'!$A$7:$A$611,0))),"")</f>
        <v/>
      </c>
      <c r="F485" s="20"/>
      <c r="G485" s="37"/>
      <c r="H485" s="47"/>
      <c r="I485" s="47"/>
      <c r="J485" s="38"/>
      <c r="K485" s="18"/>
      <c r="L485" s="12" cm="1">
        <f t="array" ref="L485">IFERROR(IF(ISBLANK($B485),_xlfn.XLOOKUP($A485&amp;$C485,'4. TEUs &amp; Activities- MB'!$A$9:$A$194&amp;'4. TEUs &amp; Activities- MB'!$E$9:$E$194,'4. TEUs &amp; Activities- MB'!$V$9:$V$194),_xlfn.XLOOKUP($B485&amp;$C485,'4. TEUs &amp; Activities- MB'!$B$9:$B$194&amp;'4. TEUs &amp; Activities- MB'!$E$9:$E$194,'4. TEUs &amp; Activities- MB'!$V$9:$V$194))*$F485*IF(ISBLANK($G485),1,$G485)*IF(ISBLANK($H485),1,(1-$H485))*IF(ISBLANK($I485),1,(1-$I485))*IF(ISBLANK($J485),1,(1-$J485)),"REVIEW")</f>
        <v>0</v>
      </c>
      <c r="M485" s="16" cm="1">
        <f t="array" ref="M485">IFERROR(IF(ISBLANK($B485),_xlfn.XLOOKUP($A485&amp;$C485,'4. TEUs &amp; Activities- MB'!$A$9:$A$194&amp;'4. TEUs &amp; Activities- MB'!$E$9:$E$194,'4. TEUs &amp; Activities- MB'!$W$9:$W$194),_xlfn.XLOOKUP($B485&amp;$C485,'4. TEUs &amp; Activities- MB'!$B$9:$B$194&amp;'4. TEUs &amp; Activities- MB'!$E$9:$E$194,'4. TEUs &amp; Activities- MB'!$W$9:$W$194))*$F485*IF(ISBLANK($G485),1,$G485)*IF(ISBLANK($H485),1,(1-$H485))*IF(ISBLANK($I485),1,(1-$I485))*IF(ISBLANK($J485),1,(1-$J485)),"REVIEW")</f>
        <v>0</v>
      </c>
    </row>
    <row r="486" spans="1:13" ht="15" thickBot="1" x14ac:dyDescent="0.3">
      <c r="A486" s="29"/>
      <c r="B486" s="40"/>
      <c r="C486" s="41"/>
      <c r="D486" s="21"/>
      <c r="E486" s="36" t="str">
        <f>IFERROR(IF(D486="No CAS","",INDEX('DEQ Pollutant List'!$B$7:$B$611,MATCH('5. Pollutant Emissions - MB'!D486,'DEQ Pollutant List'!$A$7:$A$611,0))),"")</f>
        <v/>
      </c>
      <c r="F486" s="42"/>
      <c r="G486" s="43"/>
      <c r="H486" s="48"/>
      <c r="I486" s="48"/>
      <c r="J486" s="44"/>
      <c r="K486" s="31"/>
      <c r="L486" s="29" cm="1">
        <f t="array" ref="L486">IFERROR(IF(ISBLANK($B486),_xlfn.XLOOKUP($A486&amp;$C486,'4. TEUs &amp; Activities- MB'!$A$9:$A$194&amp;'4. TEUs &amp; Activities- MB'!$E$9:$E$194,'4. TEUs &amp; Activities- MB'!$V$9:$V$194),_xlfn.XLOOKUP($B486&amp;$C486,'4. TEUs &amp; Activities- MB'!$B$9:$B$194&amp;'4. TEUs &amp; Activities- MB'!$E$9:$E$194,'4. TEUs &amp; Activities- MB'!$V$9:$V$194))*$F486*IF(ISBLANK($G486),1,$G486)*IF(ISBLANK($H486),1,(1-$H486))*IF(ISBLANK($I486),1,(1-$I486))*IF(ISBLANK($J486),1,(1-$J486)),"REVIEW")</f>
        <v>0</v>
      </c>
      <c r="M486" s="30" cm="1">
        <f t="array" ref="M486">IFERROR(IF(ISBLANK($B486),_xlfn.XLOOKUP($A486&amp;$C486,'4. TEUs &amp; Activities- MB'!$A$9:$A$194&amp;'4. TEUs &amp; Activities- MB'!$E$9:$E$194,'4. TEUs &amp; Activities- MB'!$W$9:$W$194),_xlfn.XLOOKUP($B486&amp;$C486,'4. TEUs &amp; Activities- MB'!$B$9:$B$194&amp;'4. TEUs &amp; Activities- MB'!$E$9:$E$194,'4. TEUs &amp; Activities- MB'!$W$9:$W$194))*$F486*IF(ISBLANK($G486),1,$G486)*IF(ISBLANK($H486),1,(1-$H486))*IF(ISBLANK($I486),1,(1-$I486))*IF(ISBLANK($J486),1,(1-$J486)),"REVIEW")</f>
        <v>0</v>
      </c>
    </row>
    <row r="487" spans="1:13" ht="39.950000000000003" customHeight="1" thickBot="1" x14ac:dyDescent="0.3">
      <c r="A487" s="166" t="s">
        <v>1299</v>
      </c>
      <c r="B487" s="167"/>
      <c r="C487" s="167"/>
      <c r="D487" s="168"/>
      <c r="E487" s="167"/>
      <c r="F487" s="167"/>
      <c r="G487" s="167"/>
      <c r="H487" s="167"/>
      <c r="I487" s="167"/>
      <c r="J487" s="167"/>
      <c r="K487" s="167"/>
      <c r="L487" s="167"/>
      <c r="M487" s="169"/>
    </row>
  </sheetData>
  <sheetProtection sheet="1" objects="1" scenarios="1" formatColumns="0" insertRows="0" deleteRows="0" sort="0" autoFilter="0"/>
  <autoFilter ref="A7:N7" xr:uid="{2F2DF2F0-734B-4364-9FCE-BF1EF3227F15}"/>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D8:E486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E147709-4A08-4F4B-9D03-BF0288FE3E25}">
          <x14:formula1>
            <xm:f>'4. TEUs &amp; Activities- MB'!$A$9:$A$194</xm:f>
          </x14:formula1>
          <xm:sqref>A8:A486</xm:sqref>
        </x14:dataValidation>
        <x14:dataValidation type="list" allowBlank="1" showInputMessage="1" showErrorMessage="1" xr:uid="{199AA240-0CD3-4B69-8D9D-6928C6287E82}">
          <x14:formula1>
            <xm:f>'4. TEUs &amp; Activities- MB'!$B$9:$B$194</xm:f>
          </x14:formula1>
          <xm:sqref>B8:B486</xm:sqref>
        </x14:dataValidation>
        <x14:dataValidation type="list" allowBlank="1" showInputMessage="1" showErrorMessage="1" xr:uid="{7FC4F075-FCFB-4D05-ACA7-8D9B406C4447}">
          <x14:formula1>
            <xm:f>'4. TEUs &amp; Activities- MB'!$E$9:$E$194</xm:f>
          </x14:formula1>
          <xm:sqref>C8:C486</xm:sqref>
        </x14:dataValidation>
        <x14:dataValidation type="list" errorStyle="information" allowBlank="1" showErrorMessage="1" errorTitle="Not in list" error="This CAS is not in the DEQ CAO pollutant list." promptTitle="CAS Selection" prompt="Select CAS from the list, or copy and paste directly." xr:uid="{6A44B3EA-43EB-4F6E-8A70-4A98DE7A5218}">
          <x14:formula1>
            <xm:f>'DEQ Pollutant List'!$A$7:$A$611</xm:f>
          </x14:formula1>
          <xm:sqref>D8:D486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zoomScaleNormal="100" workbookViewId="0">
      <pane ySplit="6" topLeftCell="A7" activePane="bottomLeft" state="frozen"/>
      <selection activeCell="H7" sqref="H7:H8"/>
      <selection pane="bottomLeft"/>
    </sheetView>
  </sheetViews>
  <sheetFormatPr defaultColWidth="8.5703125" defaultRowHeight="14.25" x14ac:dyDescent="0.25"/>
  <cols>
    <col min="1" max="1" width="15.42578125" style="78" customWidth="1"/>
    <col min="2" max="2" width="59.85546875" style="78" customWidth="1"/>
    <col min="3" max="3" width="11.42578125" style="78" customWidth="1"/>
    <col min="4" max="4" width="11.85546875" style="78" hidden="1" customWidth="1"/>
    <col min="5" max="16384" width="8.5703125" style="78"/>
  </cols>
  <sheetData>
    <row r="1" spans="1:4" ht="20.25" x14ac:dyDescent="0.25">
      <c r="A1" s="2" t="str">
        <f>'1. Facility Information'!$B$1</f>
        <v>AQ520 Form - Version 2.0</v>
      </c>
    </row>
    <row r="2" spans="1:4" ht="15" customHeight="1" x14ac:dyDescent="0.25">
      <c r="A2" s="4" t="s">
        <v>1296</v>
      </c>
    </row>
    <row r="3" spans="1:4" ht="15" customHeight="1" x14ac:dyDescent="0.25">
      <c r="A3" s="4" t="s">
        <v>1297</v>
      </c>
    </row>
    <row r="4" spans="1:4" ht="15" customHeight="1" x14ac:dyDescent="0.25">
      <c r="A4" s="82" t="s">
        <v>1295</v>
      </c>
    </row>
    <row r="5" spans="1:4" ht="15" customHeight="1" x14ac:dyDescent="0.25"/>
    <row r="6" spans="1:4" s="79" customFormat="1" ht="32.25" thickBot="1" x14ac:dyDescent="0.3">
      <c r="A6" s="70" t="s">
        <v>36</v>
      </c>
      <c r="B6" s="70" t="s">
        <v>176</v>
      </c>
      <c r="C6" s="71" t="s">
        <v>177</v>
      </c>
      <c r="D6" s="69" t="s">
        <v>178</v>
      </c>
    </row>
    <row r="7" spans="1:4" ht="15" customHeight="1" x14ac:dyDescent="0.25">
      <c r="A7" s="72" t="s">
        <v>179</v>
      </c>
      <c r="B7" s="73" t="s">
        <v>180</v>
      </c>
      <c r="C7" s="72" t="s">
        <v>181</v>
      </c>
      <c r="D7" s="1">
        <v>115</v>
      </c>
    </row>
    <row r="8" spans="1:4" ht="15" customHeight="1" x14ac:dyDescent="0.25">
      <c r="A8" s="72" t="s">
        <v>182</v>
      </c>
      <c r="B8" s="73" t="s">
        <v>183</v>
      </c>
      <c r="C8" s="72" t="s">
        <v>181</v>
      </c>
      <c r="D8" s="1">
        <v>245</v>
      </c>
    </row>
    <row r="9" spans="1:4" ht="15" customHeight="1" x14ac:dyDescent="0.25">
      <c r="A9" s="72" t="s">
        <v>72</v>
      </c>
      <c r="B9" s="80" t="s">
        <v>184</v>
      </c>
      <c r="C9" s="72" t="s">
        <v>185</v>
      </c>
      <c r="D9" s="1">
        <v>326</v>
      </c>
    </row>
    <row r="10" spans="1:4" ht="15" customHeight="1" x14ac:dyDescent="0.25">
      <c r="A10" s="72" t="s">
        <v>186</v>
      </c>
      <c r="B10" s="80" t="s">
        <v>187</v>
      </c>
      <c r="C10" s="72" t="s">
        <v>185</v>
      </c>
      <c r="D10" s="1">
        <v>594</v>
      </c>
    </row>
    <row r="11" spans="1:4" ht="15" customHeight="1" x14ac:dyDescent="0.25">
      <c r="A11" s="72" t="s">
        <v>188</v>
      </c>
      <c r="B11" s="80" t="s">
        <v>189</v>
      </c>
      <c r="C11" s="72" t="s">
        <v>185</v>
      </c>
      <c r="D11" s="1">
        <v>607</v>
      </c>
    </row>
    <row r="12" spans="1:4" ht="15" customHeight="1" x14ac:dyDescent="0.25">
      <c r="A12" s="72" t="s">
        <v>190</v>
      </c>
      <c r="B12" s="80" t="s">
        <v>191</v>
      </c>
      <c r="C12" s="72" t="s">
        <v>185</v>
      </c>
      <c r="D12" s="1">
        <v>193</v>
      </c>
    </row>
    <row r="13" spans="1:4" ht="15" customHeight="1" x14ac:dyDescent="0.25">
      <c r="A13" s="72" t="s">
        <v>192</v>
      </c>
      <c r="B13" s="73" t="s">
        <v>193</v>
      </c>
      <c r="C13" s="72" t="s">
        <v>181</v>
      </c>
      <c r="D13" s="1">
        <v>244</v>
      </c>
    </row>
    <row r="14" spans="1:4" ht="15" customHeight="1" x14ac:dyDescent="0.25">
      <c r="A14" s="72" t="s">
        <v>194</v>
      </c>
      <c r="B14" s="80" t="s">
        <v>195</v>
      </c>
      <c r="C14" s="72" t="s">
        <v>185</v>
      </c>
      <c r="D14" s="1">
        <v>212</v>
      </c>
    </row>
    <row r="15" spans="1:4" ht="15" customHeight="1" x14ac:dyDescent="0.25">
      <c r="A15" s="72" t="s">
        <v>149</v>
      </c>
      <c r="B15" s="80" t="s">
        <v>196</v>
      </c>
      <c r="C15" s="72" t="s">
        <v>185</v>
      </c>
      <c r="D15" s="1">
        <v>546</v>
      </c>
    </row>
    <row r="16" spans="1:4" ht="15" customHeight="1" x14ac:dyDescent="0.25">
      <c r="A16" s="72" t="s">
        <v>140</v>
      </c>
      <c r="B16" s="80" t="s">
        <v>197</v>
      </c>
      <c r="C16" s="77" t="s">
        <v>185</v>
      </c>
      <c r="D16" s="1">
        <v>532</v>
      </c>
    </row>
    <row r="17" spans="1:4" ht="15" customHeight="1" x14ac:dyDescent="0.25">
      <c r="A17" s="72" t="s">
        <v>150</v>
      </c>
      <c r="B17" s="80" t="s">
        <v>198</v>
      </c>
      <c r="C17" s="72" t="s">
        <v>185</v>
      </c>
      <c r="D17" s="1">
        <v>547</v>
      </c>
    </row>
    <row r="18" spans="1:4" ht="15" customHeight="1" x14ac:dyDescent="0.25">
      <c r="A18" s="72" t="s">
        <v>145</v>
      </c>
      <c r="B18" s="80" t="s">
        <v>199</v>
      </c>
      <c r="C18" s="72" t="s">
        <v>185</v>
      </c>
      <c r="D18" s="1">
        <v>542</v>
      </c>
    </row>
    <row r="19" spans="1:4" ht="15" customHeight="1" x14ac:dyDescent="0.25">
      <c r="A19" s="72" t="s">
        <v>137</v>
      </c>
      <c r="B19" s="80" t="s">
        <v>200</v>
      </c>
      <c r="C19" s="72" t="s">
        <v>185</v>
      </c>
      <c r="D19" s="1">
        <v>529</v>
      </c>
    </row>
    <row r="20" spans="1:4" ht="15" customHeight="1" x14ac:dyDescent="0.25">
      <c r="A20" s="72" t="s">
        <v>146</v>
      </c>
      <c r="B20" s="80" t="s">
        <v>201</v>
      </c>
      <c r="C20" s="72" t="s">
        <v>185</v>
      </c>
      <c r="D20" s="1">
        <v>543</v>
      </c>
    </row>
    <row r="21" spans="1:4" ht="15" customHeight="1" x14ac:dyDescent="0.25">
      <c r="A21" s="72" t="s">
        <v>138</v>
      </c>
      <c r="B21" s="80" t="s">
        <v>202</v>
      </c>
      <c r="C21" s="72" t="s">
        <v>185</v>
      </c>
      <c r="D21" s="1">
        <v>530</v>
      </c>
    </row>
    <row r="22" spans="1:4" ht="15" customHeight="1" x14ac:dyDescent="0.25">
      <c r="A22" s="72" t="s">
        <v>147</v>
      </c>
      <c r="B22" s="80" t="s">
        <v>203</v>
      </c>
      <c r="C22" s="72" t="s">
        <v>185</v>
      </c>
      <c r="D22" s="1">
        <v>544</v>
      </c>
    </row>
    <row r="23" spans="1:4" ht="15" customHeight="1" x14ac:dyDescent="0.25">
      <c r="A23" s="72" t="s">
        <v>139</v>
      </c>
      <c r="B23" s="80" t="s">
        <v>204</v>
      </c>
      <c r="C23" s="72" t="s">
        <v>185</v>
      </c>
      <c r="D23" s="1">
        <v>531</v>
      </c>
    </row>
    <row r="24" spans="1:4" ht="15" customHeight="1" x14ac:dyDescent="0.25">
      <c r="A24" s="72" t="s">
        <v>143</v>
      </c>
      <c r="B24" s="80" t="s">
        <v>205</v>
      </c>
      <c r="C24" s="72" t="s">
        <v>185</v>
      </c>
      <c r="D24" s="1">
        <v>540</v>
      </c>
    </row>
    <row r="25" spans="1:4" ht="15" customHeight="1" x14ac:dyDescent="0.25">
      <c r="A25" s="72" t="s">
        <v>136</v>
      </c>
      <c r="B25" s="80" t="s">
        <v>206</v>
      </c>
      <c r="C25" s="72" t="s">
        <v>185</v>
      </c>
      <c r="D25" s="1">
        <v>528</v>
      </c>
    </row>
    <row r="26" spans="1:4" ht="15" customHeight="1" x14ac:dyDescent="0.25">
      <c r="A26" s="72" t="s">
        <v>207</v>
      </c>
      <c r="B26" s="80" t="s">
        <v>208</v>
      </c>
      <c r="C26" s="72" t="s">
        <v>181</v>
      </c>
      <c r="D26" s="1">
        <v>609</v>
      </c>
    </row>
    <row r="27" spans="1:4" ht="15" customHeight="1" x14ac:dyDescent="0.25">
      <c r="A27" s="72" t="s">
        <v>209</v>
      </c>
      <c r="B27" s="80" t="s">
        <v>210</v>
      </c>
      <c r="C27" s="72" t="s">
        <v>181</v>
      </c>
      <c r="D27" s="1">
        <v>613</v>
      </c>
    </row>
    <row r="28" spans="1:4" ht="15" customHeight="1" x14ac:dyDescent="0.25">
      <c r="A28" s="72" t="s">
        <v>211</v>
      </c>
      <c r="B28" s="80" t="s">
        <v>212</v>
      </c>
      <c r="C28" s="72" t="s">
        <v>185</v>
      </c>
      <c r="D28" s="1">
        <v>113</v>
      </c>
    </row>
    <row r="29" spans="1:4" ht="15" customHeight="1" x14ac:dyDescent="0.25">
      <c r="A29" s="72" t="s">
        <v>172</v>
      </c>
      <c r="B29" s="80" t="s">
        <v>213</v>
      </c>
      <c r="C29" s="72" t="s">
        <v>181</v>
      </c>
      <c r="D29" s="1">
        <v>614</v>
      </c>
    </row>
    <row r="30" spans="1:4" ht="15" customHeight="1" x14ac:dyDescent="0.25">
      <c r="A30" s="72" t="s">
        <v>214</v>
      </c>
      <c r="B30" s="80" t="s">
        <v>215</v>
      </c>
      <c r="C30" s="72" t="s">
        <v>185</v>
      </c>
      <c r="D30" s="1">
        <v>190</v>
      </c>
    </row>
    <row r="31" spans="1:4" ht="15" customHeight="1" x14ac:dyDescent="0.25">
      <c r="A31" s="72" t="s">
        <v>216</v>
      </c>
      <c r="B31" s="80" t="s">
        <v>217</v>
      </c>
      <c r="C31" s="72" t="s">
        <v>181</v>
      </c>
      <c r="D31" s="1">
        <v>110</v>
      </c>
    </row>
    <row r="32" spans="1:4" ht="15" customHeight="1" x14ac:dyDescent="0.25">
      <c r="A32" s="72" t="s">
        <v>73</v>
      </c>
      <c r="B32" s="80" t="s">
        <v>218</v>
      </c>
      <c r="C32" s="72" t="s">
        <v>185</v>
      </c>
      <c r="D32" s="1">
        <v>195</v>
      </c>
    </row>
    <row r="33" spans="1:4" ht="15" customHeight="1" x14ac:dyDescent="0.25">
      <c r="A33" s="72" t="s">
        <v>219</v>
      </c>
      <c r="B33" s="73" t="s">
        <v>220</v>
      </c>
      <c r="C33" s="72" t="s">
        <v>181</v>
      </c>
      <c r="D33" s="1">
        <v>335</v>
      </c>
    </row>
    <row r="34" spans="1:4" ht="15" customHeight="1" x14ac:dyDescent="0.25">
      <c r="A34" s="72" t="s">
        <v>221</v>
      </c>
      <c r="B34" s="80" t="s">
        <v>222</v>
      </c>
      <c r="C34" s="72" t="s">
        <v>185</v>
      </c>
      <c r="D34" s="1">
        <v>222</v>
      </c>
    </row>
    <row r="35" spans="1:4" ht="15" customHeight="1" x14ac:dyDescent="0.25">
      <c r="A35" s="72" t="s">
        <v>223</v>
      </c>
      <c r="B35" s="80" t="s">
        <v>224</v>
      </c>
      <c r="C35" s="72" t="s">
        <v>185</v>
      </c>
      <c r="D35" s="1">
        <v>226</v>
      </c>
    </row>
    <row r="36" spans="1:4" ht="15" customHeight="1" x14ac:dyDescent="0.25">
      <c r="A36" s="72" t="s">
        <v>225</v>
      </c>
      <c r="B36" s="80" t="s">
        <v>226</v>
      </c>
      <c r="C36" s="72" t="s">
        <v>185</v>
      </c>
      <c r="D36" s="1">
        <v>564</v>
      </c>
    </row>
    <row r="37" spans="1:4" ht="15" customHeight="1" x14ac:dyDescent="0.25">
      <c r="A37" s="72" t="s">
        <v>227</v>
      </c>
      <c r="B37" s="80" t="s">
        <v>228</v>
      </c>
      <c r="C37" s="72" t="s">
        <v>181</v>
      </c>
      <c r="D37" s="1">
        <v>615</v>
      </c>
    </row>
    <row r="38" spans="1:4" ht="15" customHeight="1" x14ac:dyDescent="0.25">
      <c r="A38" s="72" t="s">
        <v>229</v>
      </c>
      <c r="B38" s="80" t="s">
        <v>230</v>
      </c>
      <c r="C38" s="72" t="s">
        <v>185</v>
      </c>
      <c r="D38" s="1">
        <v>75</v>
      </c>
    </row>
    <row r="39" spans="1:4" ht="15" customHeight="1" x14ac:dyDescent="0.25">
      <c r="A39" s="72" t="s">
        <v>231</v>
      </c>
      <c r="B39" s="80" t="s">
        <v>232</v>
      </c>
      <c r="C39" s="72" t="s">
        <v>181</v>
      </c>
      <c r="D39" s="1">
        <v>111</v>
      </c>
    </row>
    <row r="40" spans="1:4" ht="15" customHeight="1" x14ac:dyDescent="0.25">
      <c r="A40" s="72" t="s">
        <v>233</v>
      </c>
      <c r="B40" s="80" t="s">
        <v>234</v>
      </c>
      <c r="C40" s="72" t="s">
        <v>185</v>
      </c>
      <c r="D40" s="1">
        <v>196</v>
      </c>
    </row>
    <row r="41" spans="1:4" ht="15" customHeight="1" x14ac:dyDescent="0.25">
      <c r="A41" s="72" t="s">
        <v>235</v>
      </c>
      <c r="B41" s="80" t="s">
        <v>236</v>
      </c>
      <c r="C41" s="72" t="s">
        <v>185</v>
      </c>
      <c r="D41" s="1">
        <v>557</v>
      </c>
    </row>
    <row r="42" spans="1:4" ht="15" customHeight="1" x14ac:dyDescent="0.25">
      <c r="A42" s="72" t="s">
        <v>175</v>
      </c>
      <c r="B42" s="80" t="s">
        <v>237</v>
      </c>
      <c r="C42" s="72" t="s">
        <v>185</v>
      </c>
      <c r="D42" s="1">
        <v>220</v>
      </c>
    </row>
    <row r="43" spans="1:4" ht="15" customHeight="1" x14ac:dyDescent="0.25">
      <c r="A43" s="72" t="s">
        <v>238</v>
      </c>
      <c r="B43" s="80" t="s">
        <v>239</v>
      </c>
      <c r="C43" s="72" t="s">
        <v>185</v>
      </c>
      <c r="D43" s="1">
        <v>437</v>
      </c>
    </row>
    <row r="44" spans="1:4" ht="15" customHeight="1" x14ac:dyDescent="0.25">
      <c r="A44" s="72" t="s">
        <v>240</v>
      </c>
      <c r="B44" s="80" t="s">
        <v>241</v>
      </c>
      <c r="C44" s="72" t="s">
        <v>185</v>
      </c>
      <c r="D44" s="1">
        <v>438</v>
      </c>
    </row>
    <row r="45" spans="1:4" ht="15" customHeight="1" x14ac:dyDescent="0.25">
      <c r="A45" s="72" t="s">
        <v>242</v>
      </c>
      <c r="B45" s="73" t="s">
        <v>243</v>
      </c>
      <c r="C45" s="72" t="s">
        <v>181</v>
      </c>
      <c r="D45" s="1">
        <v>385</v>
      </c>
    </row>
    <row r="46" spans="1:4" ht="15" customHeight="1" x14ac:dyDescent="0.25">
      <c r="A46" s="72" t="s">
        <v>244</v>
      </c>
      <c r="B46" s="73" t="s">
        <v>245</v>
      </c>
      <c r="C46" s="72" t="s">
        <v>181</v>
      </c>
      <c r="D46" s="1">
        <v>20</v>
      </c>
    </row>
    <row r="47" spans="1:4" ht="15" customHeight="1" x14ac:dyDescent="0.25">
      <c r="A47" s="72" t="s">
        <v>246</v>
      </c>
      <c r="B47" s="80" t="s">
        <v>247</v>
      </c>
      <c r="C47" s="72" t="s">
        <v>185</v>
      </c>
      <c r="D47" s="1">
        <v>73</v>
      </c>
    </row>
    <row r="48" spans="1:4" ht="15" customHeight="1" x14ac:dyDescent="0.25">
      <c r="A48" s="72" t="s">
        <v>248</v>
      </c>
      <c r="B48" s="73" t="s">
        <v>249</v>
      </c>
      <c r="C48" s="72" t="s">
        <v>181</v>
      </c>
      <c r="D48" s="1">
        <v>117</v>
      </c>
    </row>
    <row r="49" spans="1:4" ht="15" customHeight="1" x14ac:dyDescent="0.25">
      <c r="A49" s="72" t="s">
        <v>115</v>
      </c>
      <c r="B49" s="74" t="s">
        <v>250</v>
      </c>
      <c r="C49" s="72" t="s">
        <v>185</v>
      </c>
      <c r="D49" s="1">
        <v>343</v>
      </c>
    </row>
    <row r="50" spans="1:4" ht="15" customHeight="1" x14ac:dyDescent="0.25">
      <c r="A50" s="72" t="s">
        <v>251</v>
      </c>
      <c r="B50" s="74" t="s">
        <v>252</v>
      </c>
      <c r="C50" s="72" t="s">
        <v>185</v>
      </c>
      <c r="D50" s="1">
        <v>344</v>
      </c>
    </row>
    <row r="51" spans="1:4" ht="15" customHeight="1" x14ac:dyDescent="0.25">
      <c r="A51" s="72" t="s">
        <v>253</v>
      </c>
      <c r="B51" s="80" t="s">
        <v>254</v>
      </c>
      <c r="C51" s="72" t="s">
        <v>185</v>
      </c>
      <c r="D51" s="1">
        <v>444</v>
      </c>
    </row>
    <row r="52" spans="1:4" ht="15" customHeight="1" x14ac:dyDescent="0.25">
      <c r="A52" s="72" t="s">
        <v>255</v>
      </c>
      <c r="B52" s="80" t="s">
        <v>256</v>
      </c>
      <c r="C52" s="72" t="s">
        <v>185</v>
      </c>
      <c r="D52" s="1">
        <v>616</v>
      </c>
    </row>
    <row r="53" spans="1:4" ht="15" customHeight="1" x14ac:dyDescent="0.25">
      <c r="A53" s="72" t="s">
        <v>148</v>
      </c>
      <c r="B53" s="80" t="s">
        <v>257</v>
      </c>
      <c r="C53" s="72" t="s">
        <v>185</v>
      </c>
      <c r="D53" s="1">
        <v>545</v>
      </c>
    </row>
    <row r="54" spans="1:4" ht="15" customHeight="1" x14ac:dyDescent="0.25">
      <c r="A54" s="72" t="s">
        <v>258</v>
      </c>
      <c r="B54" s="80" t="s">
        <v>259</v>
      </c>
      <c r="C54" s="72" t="s">
        <v>181</v>
      </c>
      <c r="D54" s="1">
        <v>128</v>
      </c>
    </row>
    <row r="55" spans="1:4" ht="15" customHeight="1" x14ac:dyDescent="0.25">
      <c r="A55" s="72" t="s">
        <v>144</v>
      </c>
      <c r="B55" s="80" t="s">
        <v>260</v>
      </c>
      <c r="C55" s="72" t="s">
        <v>185</v>
      </c>
      <c r="D55" s="1">
        <v>541</v>
      </c>
    </row>
    <row r="56" spans="1:4" ht="15" customHeight="1" x14ac:dyDescent="0.25">
      <c r="A56" s="72" t="s">
        <v>142</v>
      </c>
      <c r="B56" s="80" t="s">
        <v>261</v>
      </c>
      <c r="C56" s="72" t="s">
        <v>185</v>
      </c>
      <c r="D56" s="1">
        <v>539</v>
      </c>
    </row>
    <row r="57" spans="1:4" ht="15" customHeight="1" x14ac:dyDescent="0.25">
      <c r="A57" s="72" t="s">
        <v>135</v>
      </c>
      <c r="B57" s="80" t="s">
        <v>262</v>
      </c>
      <c r="C57" s="72" t="s">
        <v>185</v>
      </c>
      <c r="D57" s="1">
        <v>527</v>
      </c>
    </row>
    <row r="58" spans="1:4" ht="15" customHeight="1" x14ac:dyDescent="0.25">
      <c r="A58" s="72" t="s">
        <v>263</v>
      </c>
      <c r="B58" s="80" t="s">
        <v>264</v>
      </c>
      <c r="C58" s="72" t="s">
        <v>181</v>
      </c>
      <c r="D58" s="1">
        <v>191</v>
      </c>
    </row>
    <row r="59" spans="1:4" ht="15" customHeight="1" x14ac:dyDescent="0.25">
      <c r="A59" s="72" t="s">
        <v>265</v>
      </c>
      <c r="B59" s="80" t="s">
        <v>266</v>
      </c>
      <c r="C59" s="72" t="s">
        <v>185</v>
      </c>
      <c r="D59" s="1">
        <v>125</v>
      </c>
    </row>
    <row r="60" spans="1:4" ht="15" customHeight="1" x14ac:dyDescent="0.25">
      <c r="A60" s="72" t="s">
        <v>74</v>
      </c>
      <c r="B60" s="80" t="s">
        <v>267</v>
      </c>
      <c r="C60" s="72" t="s">
        <v>185</v>
      </c>
      <c r="D60" s="1">
        <v>126</v>
      </c>
    </row>
    <row r="61" spans="1:4" ht="15" customHeight="1" x14ac:dyDescent="0.25">
      <c r="A61" s="72" t="s">
        <v>268</v>
      </c>
      <c r="B61" s="75" t="s">
        <v>269</v>
      </c>
      <c r="C61" s="72" t="s">
        <v>181</v>
      </c>
      <c r="D61" s="1">
        <v>171</v>
      </c>
    </row>
    <row r="62" spans="1:4" ht="15" customHeight="1" x14ac:dyDescent="0.25">
      <c r="A62" s="76" t="s">
        <v>270</v>
      </c>
      <c r="B62" s="73" t="s">
        <v>271</v>
      </c>
      <c r="C62" s="72" t="s">
        <v>181</v>
      </c>
      <c r="D62" s="1">
        <v>637</v>
      </c>
    </row>
    <row r="63" spans="1:4" ht="15" customHeight="1" x14ac:dyDescent="0.25">
      <c r="A63" s="72" t="s">
        <v>272</v>
      </c>
      <c r="B63" s="73" t="s">
        <v>273</v>
      </c>
      <c r="C63" s="72" t="s">
        <v>181</v>
      </c>
      <c r="D63" s="1">
        <v>174</v>
      </c>
    </row>
    <row r="64" spans="1:4" ht="15" customHeight="1" x14ac:dyDescent="0.25">
      <c r="A64" s="72" t="s">
        <v>274</v>
      </c>
      <c r="B64" s="80" t="s">
        <v>275</v>
      </c>
      <c r="C64" s="72" t="s">
        <v>181</v>
      </c>
      <c r="D64" s="1">
        <v>183</v>
      </c>
    </row>
    <row r="65" spans="1:4" ht="15" customHeight="1" x14ac:dyDescent="0.25">
      <c r="A65" s="72" t="s">
        <v>276</v>
      </c>
      <c r="B65" s="73" t="s">
        <v>277</v>
      </c>
      <c r="C65" s="72"/>
      <c r="D65" s="1">
        <v>15</v>
      </c>
    </row>
    <row r="66" spans="1:4" ht="15" customHeight="1" x14ac:dyDescent="0.25">
      <c r="A66" s="72" t="s">
        <v>278</v>
      </c>
      <c r="B66" s="80" t="s">
        <v>279</v>
      </c>
      <c r="C66" s="72" t="s">
        <v>185</v>
      </c>
      <c r="D66" s="1">
        <v>184</v>
      </c>
    </row>
    <row r="67" spans="1:4" ht="15" customHeight="1" x14ac:dyDescent="0.25">
      <c r="A67" s="72" t="s">
        <v>280</v>
      </c>
      <c r="B67" s="80" t="s">
        <v>281</v>
      </c>
      <c r="C67" s="72" t="s">
        <v>181</v>
      </c>
      <c r="D67" s="1">
        <v>123</v>
      </c>
    </row>
    <row r="68" spans="1:4" ht="15" customHeight="1" x14ac:dyDescent="0.25">
      <c r="A68" s="72" t="s">
        <v>75</v>
      </c>
      <c r="B68" s="80" t="s">
        <v>282</v>
      </c>
      <c r="C68" s="72" t="s">
        <v>185</v>
      </c>
      <c r="D68" s="1">
        <v>216</v>
      </c>
    </row>
    <row r="69" spans="1:4" ht="15" customHeight="1" x14ac:dyDescent="0.25">
      <c r="A69" s="72" t="s">
        <v>76</v>
      </c>
      <c r="B69" s="80" t="s">
        <v>283</v>
      </c>
      <c r="C69" s="72" t="s">
        <v>185</v>
      </c>
      <c r="D69" s="1">
        <v>218</v>
      </c>
    </row>
    <row r="70" spans="1:4" ht="15" customHeight="1" x14ac:dyDescent="0.25">
      <c r="A70" s="72" t="s">
        <v>284</v>
      </c>
      <c r="B70" s="80" t="s">
        <v>285</v>
      </c>
      <c r="C70" s="72" t="s">
        <v>181</v>
      </c>
      <c r="D70" s="1">
        <v>219</v>
      </c>
    </row>
    <row r="71" spans="1:4" ht="15" customHeight="1" x14ac:dyDescent="0.25">
      <c r="A71" s="72" t="s">
        <v>286</v>
      </c>
      <c r="B71" s="80" t="s">
        <v>287</v>
      </c>
      <c r="C71" s="72" t="s">
        <v>185</v>
      </c>
      <c r="D71" s="1">
        <v>433</v>
      </c>
    </row>
    <row r="72" spans="1:4" ht="15" customHeight="1" x14ac:dyDescent="0.25">
      <c r="A72" s="72" t="s">
        <v>288</v>
      </c>
      <c r="B72" s="73" t="s">
        <v>289</v>
      </c>
      <c r="C72" s="72" t="s">
        <v>181</v>
      </c>
      <c r="D72" s="1">
        <v>19</v>
      </c>
    </row>
    <row r="73" spans="1:4" ht="15" customHeight="1" x14ac:dyDescent="0.25">
      <c r="A73" s="72" t="s">
        <v>290</v>
      </c>
      <c r="B73" s="73" t="s">
        <v>291</v>
      </c>
      <c r="C73" s="72" t="s">
        <v>181</v>
      </c>
      <c r="D73" s="1">
        <v>21</v>
      </c>
    </row>
    <row r="74" spans="1:4" ht="15" customHeight="1" x14ac:dyDescent="0.25">
      <c r="A74" s="72" t="s">
        <v>292</v>
      </c>
      <c r="B74" s="73" t="s">
        <v>293</v>
      </c>
      <c r="C74" s="72" t="s">
        <v>181</v>
      </c>
      <c r="D74" s="1">
        <v>22</v>
      </c>
    </row>
    <row r="75" spans="1:4" ht="15" customHeight="1" x14ac:dyDescent="0.25">
      <c r="A75" s="72" t="s">
        <v>294</v>
      </c>
      <c r="B75" s="80" t="s">
        <v>295</v>
      </c>
      <c r="C75" s="72"/>
      <c r="D75" s="1">
        <v>434</v>
      </c>
    </row>
    <row r="76" spans="1:4" ht="15" customHeight="1" x14ac:dyDescent="0.25">
      <c r="A76" s="72" t="s">
        <v>77</v>
      </c>
      <c r="B76" s="80" t="s">
        <v>296</v>
      </c>
      <c r="C76" s="72" t="s">
        <v>185</v>
      </c>
      <c r="D76" s="1">
        <v>333</v>
      </c>
    </row>
    <row r="77" spans="1:4" ht="15" customHeight="1" x14ac:dyDescent="0.25">
      <c r="A77" s="72" t="s">
        <v>297</v>
      </c>
      <c r="B77" s="80" t="s">
        <v>298</v>
      </c>
      <c r="C77" s="72" t="s">
        <v>185</v>
      </c>
      <c r="D77" s="1">
        <v>104</v>
      </c>
    </row>
    <row r="78" spans="1:4" ht="15" customHeight="1" x14ac:dyDescent="0.25">
      <c r="A78" s="72" t="s">
        <v>78</v>
      </c>
      <c r="B78" s="80" t="s">
        <v>299</v>
      </c>
      <c r="C78" s="72" t="s">
        <v>181</v>
      </c>
      <c r="D78" s="1">
        <v>122</v>
      </c>
    </row>
    <row r="79" spans="1:4" ht="15" customHeight="1" x14ac:dyDescent="0.25">
      <c r="A79" s="72" t="s">
        <v>116</v>
      </c>
      <c r="B79" s="80" t="s">
        <v>300</v>
      </c>
      <c r="C79" s="72" t="s">
        <v>185</v>
      </c>
      <c r="D79" s="1">
        <v>427</v>
      </c>
    </row>
    <row r="80" spans="1:4" ht="15" customHeight="1" x14ac:dyDescent="0.25">
      <c r="A80" s="72" t="s">
        <v>301</v>
      </c>
      <c r="B80" s="73" t="s">
        <v>302</v>
      </c>
      <c r="C80" s="72" t="s">
        <v>181</v>
      </c>
      <c r="D80" s="1">
        <v>341</v>
      </c>
    </row>
    <row r="81" spans="1:4" ht="15" customHeight="1" x14ac:dyDescent="0.25">
      <c r="A81" s="72" t="s">
        <v>303</v>
      </c>
      <c r="B81" s="80" t="s">
        <v>304</v>
      </c>
      <c r="C81" s="72" t="s">
        <v>181</v>
      </c>
      <c r="D81" s="1">
        <v>338</v>
      </c>
    </row>
    <row r="82" spans="1:4" ht="15" customHeight="1" x14ac:dyDescent="0.25">
      <c r="A82" s="72" t="s">
        <v>305</v>
      </c>
      <c r="B82" s="80" t="s">
        <v>306</v>
      </c>
      <c r="C82" s="72" t="s">
        <v>181</v>
      </c>
      <c r="D82" s="1">
        <v>345</v>
      </c>
    </row>
    <row r="83" spans="1:4" ht="15" customHeight="1" x14ac:dyDescent="0.25">
      <c r="A83" s="72" t="s">
        <v>307</v>
      </c>
      <c r="B83" s="73" t="s">
        <v>308</v>
      </c>
      <c r="C83" s="72" t="s">
        <v>181</v>
      </c>
      <c r="D83" s="1">
        <v>363</v>
      </c>
    </row>
    <row r="84" spans="1:4" ht="15" customHeight="1" x14ac:dyDescent="0.25">
      <c r="A84" s="72" t="s">
        <v>309</v>
      </c>
      <c r="B84" s="80" t="s">
        <v>310</v>
      </c>
      <c r="C84" s="72" t="s">
        <v>185</v>
      </c>
      <c r="D84" s="1">
        <v>443</v>
      </c>
    </row>
    <row r="85" spans="1:4" ht="15" customHeight="1" x14ac:dyDescent="0.25">
      <c r="A85" s="72" t="s">
        <v>311</v>
      </c>
      <c r="B85" s="80" t="s">
        <v>312</v>
      </c>
      <c r="C85" s="72" t="s">
        <v>185</v>
      </c>
      <c r="D85" s="1">
        <v>389</v>
      </c>
    </row>
    <row r="86" spans="1:4" ht="15" customHeight="1" x14ac:dyDescent="0.25">
      <c r="A86" s="72" t="s">
        <v>313</v>
      </c>
      <c r="B86" s="80" t="s">
        <v>314</v>
      </c>
      <c r="C86" s="72" t="s">
        <v>181</v>
      </c>
      <c r="D86" s="1">
        <v>502</v>
      </c>
    </row>
    <row r="87" spans="1:4" ht="15" customHeight="1" x14ac:dyDescent="0.25">
      <c r="A87" s="72" t="s">
        <v>315</v>
      </c>
      <c r="B87" s="80" t="s">
        <v>316</v>
      </c>
      <c r="C87" s="72" t="s">
        <v>185</v>
      </c>
      <c r="D87" s="1">
        <v>192</v>
      </c>
    </row>
    <row r="88" spans="1:4" ht="15" customHeight="1" x14ac:dyDescent="0.25">
      <c r="A88" s="72" t="s">
        <v>317</v>
      </c>
      <c r="B88" s="80" t="s">
        <v>318</v>
      </c>
      <c r="C88" s="72" t="s">
        <v>185</v>
      </c>
      <c r="D88" s="1">
        <v>206</v>
      </c>
    </row>
    <row r="89" spans="1:4" ht="15" customHeight="1" x14ac:dyDescent="0.25">
      <c r="A89" s="72" t="s">
        <v>319</v>
      </c>
      <c r="B89" s="80" t="s">
        <v>320</v>
      </c>
      <c r="C89" s="72" t="s">
        <v>185</v>
      </c>
      <c r="D89" s="1">
        <v>209</v>
      </c>
    </row>
    <row r="90" spans="1:4" ht="15" customHeight="1" x14ac:dyDescent="0.25">
      <c r="A90" s="72" t="s">
        <v>321</v>
      </c>
      <c r="B90" s="73" t="s">
        <v>322</v>
      </c>
      <c r="C90" s="72" t="s">
        <v>181</v>
      </c>
      <c r="D90" s="1">
        <v>18</v>
      </c>
    </row>
    <row r="91" spans="1:4" ht="15" customHeight="1" x14ac:dyDescent="0.25">
      <c r="A91" s="72" t="s">
        <v>323</v>
      </c>
      <c r="B91" s="73" t="s">
        <v>324</v>
      </c>
      <c r="C91" s="72" t="s">
        <v>181</v>
      </c>
      <c r="D91" s="1">
        <v>120</v>
      </c>
    </row>
    <row r="92" spans="1:4" ht="15" customHeight="1" x14ac:dyDescent="0.25">
      <c r="A92" s="72" t="s">
        <v>117</v>
      </c>
      <c r="B92" s="80" t="s">
        <v>325</v>
      </c>
      <c r="C92" s="72" t="s">
        <v>185</v>
      </c>
      <c r="D92" s="1">
        <v>439</v>
      </c>
    </row>
    <row r="93" spans="1:4" ht="15" customHeight="1" x14ac:dyDescent="0.25">
      <c r="A93" s="72" t="s">
        <v>326</v>
      </c>
      <c r="B93" s="73" t="s">
        <v>327</v>
      </c>
      <c r="C93" s="72" t="s">
        <v>181</v>
      </c>
      <c r="D93" s="1">
        <v>170</v>
      </c>
    </row>
    <row r="94" spans="1:4" ht="15" customHeight="1" x14ac:dyDescent="0.25">
      <c r="A94" s="72" t="s">
        <v>328</v>
      </c>
      <c r="B94" s="73" t="s">
        <v>329</v>
      </c>
      <c r="C94" s="72" t="s">
        <v>185</v>
      </c>
      <c r="D94" s="1">
        <v>173</v>
      </c>
    </row>
    <row r="95" spans="1:4" ht="15" customHeight="1" x14ac:dyDescent="0.25">
      <c r="A95" s="72" t="s">
        <v>330</v>
      </c>
      <c r="B95" s="73" t="s">
        <v>331</v>
      </c>
      <c r="C95" s="72" t="s">
        <v>181</v>
      </c>
      <c r="D95" s="1">
        <v>17</v>
      </c>
    </row>
    <row r="96" spans="1:4" ht="15" customHeight="1" x14ac:dyDescent="0.25">
      <c r="A96" s="72" t="s">
        <v>332</v>
      </c>
      <c r="B96" s="80" t="s">
        <v>333</v>
      </c>
      <c r="C96" s="72" t="s">
        <v>181</v>
      </c>
      <c r="D96" s="1">
        <v>303</v>
      </c>
    </row>
    <row r="97" spans="1:4" ht="15" customHeight="1" x14ac:dyDescent="0.25">
      <c r="A97" s="72" t="s">
        <v>334</v>
      </c>
      <c r="B97" s="80" t="s">
        <v>335</v>
      </c>
      <c r="C97" s="72" t="s">
        <v>185</v>
      </c>
      <c r="D97" s="1">
        <v>327</v>
      </c>
    </row>
    <row r="98" spans="1:4" ht="15" customHeight="1" x14ac:dyDescent="0.25">
      <c r="A98" s="72" t="s">
        <v>336</v>
      </c>
      <c r="B98" s="73" t="s">
        <v>337</v>
      </c>
      <c r="C98" s="72" t="s">
        <v>181</v>
      </c>
      <c r="D98" s="1">
        <v>331</v>
      </c>
    </row>
    <row r="99" spans="1:4" ht="15" customHeight="1" x14ac:dyDescent="0.25">
      <c r="A99" s="72" t="s">
        <v>338</v>
      </c>
      <c r="B99" s="73" t="s">
        <v>339</v>
      </c>
      <c r="C99" s="72" t="s">
        <v>181</v>
      </c>
      <c r="D99" s="1">
        <v>332</v>
      </c>
    </row>
    <row r="100" spans="1:4" ht="15" customHeight="1" x14ac:dyDescent="0.25">
      <c r="A100" s="72" t="s">
        <v>340</v>
      </c>
      <c r="B100" s="80" t="s">
        <v>341</v>
      </c>
      <c r="C100" s="72" t="s">
        <v>185</v>
      </c>
      <c r="D100" s="1">
        <v>329</v>
      </c>
    </row>
    <row r="101" spans="1:4" ht="15" customHeight="1" x14ac:dyDescent="0.25">
      <c r="A101" s="72" t="s">
        <v>342</v>
      </c>
      <c r="B101" s="73" t="s">
        <v>343</v>
      </c>
      <c r="C101" s="72" t="s">
        <v>181</v>
      </c>
      <c r="D101" s="1">
        <v>330</v>
      </c>
    </row>
    <row r="102" spans="1:4" ht="15" customHeight="1" x14ac:dyDescent="0.25">
      <c r="A102" s="72" t="s">
        <v>344</v>
      </c>
      <c r="B102" s="73" t="s">
        <v>345</v>
      </c>
      <c r="C102" s="72" t="s">
        <v>181</v>
      </c>
      <c r="D102" s="1">
        <v>597</v>
      </c>
    </row>
    <row r="103" spans="1:4" ht="15" customHeight="1" x14ac:dyDescent="0.25">
      <c r="A103" s="72" t="s">
        <v>79</v>
      </c>
      <c r="B103" s="80" t="s">
        <v>346</v>
      </c>
      <c r="C103" s="72" t="s">
        <v>185</v>
      </c>
      <c r="D103" s="1">
        <v>215</v>
      </c>
    </row>
    <row r="104" spans="1:4" ht="15" customHeight="1" x14ac:dyDescent="0.25">
      <c r="A104" s="72" t="s">
        <v>347</v>
      </c>
      <c r="B104" s="80" t="s">
        <v>348</v>
      </c>
      <c r="C104" s="72" t="s">
        <v>185</v>
      </c>
      <c r="D104" s="1">
        <v>24</v>
      </c>
    </row>
    <row r="105" spans="1:4" ht="15" customHeight="1" x14ac:dyDescent="0.25">
      <c r="A105" s="72" t="s">
        <v>349</v>
      </c>
      <c r="B105" s="80" t="s">
        <v>350</v>
      </c>
      <c r="C105" s="72" t="s">
        <v>181</v>
      </c>
      <c r="D105" s="1">
        <v>129</v>
      </c>
    </row>
    <row r="106" spans="1:4" ht="15" customHeight="1" x14ac:dyDescent="0.25">
      <c r="A106" s="72" t="s">
        <v>351</v>
      </c>
      <c r="B106" s="80" t="s">
        <v>352</v>
      </c>
      <c r="C106" s="72" t="s">
        <v>185</v>
      </c>
      <c r="D106" s="1">
        <v>207</v>
      </c>
    </row>
    <row r="107" spans="1:4" ht="15" customHeight="1" x14ac:dyDescent="0.25">
      <c r="A107" s="72" t="s">
        <v>353</v>
      </c>
      <c r="B107" s="80" t="s">
        <v>354</v>
      </c>
      <c r="C107" s="72" t="s">
        <v>185</v>
      </c>
      <c r="D107" s="1">
        <v>382</v>
      </c>
    </row>
    <row r="108" spans="1:4" ht="15" customHeight="1" x14ac:dyDescent="0.25">
      <c r="A108" s="72" t="s">
        <v>80</v>
      </c>
      <c r="B108" s="80" t="s">
        <v>355</v>
      </c>
      <c r="C108" s="72" t="s">
        <v>185</v>
      </c>
      <c r="D108" s="1">
        <v>388</v>
      </c>
    </row>
    <row r="109" spans="1:4" ht="15" customHeight="1" x14ac:dyDescent="0.25">
      <c r="A109" s="72" t="s">
        <v>356</v>
      </c>
      <c r="B109" s="80" t="s">
        <v>357</v>
      </c>
      <c r="C109" s="72" t="s">
        <v>185</v>
      </c>
      <c r="D109" s="1">
        <v>445</v>
      </c>
    </row>
    <row r="110" spans="1:4" ht="15" customHeight="1" x14ac:dyDescent="0.25">
      <c r="A110" s="72" t="s">
        <v>358</v>
      </c>
      <c r="B110" s="75" t="s">
        <v>359</v>
      </c>
      <c r="C110" s="72" t="s">
        <v>181</v>
      </c>
      <c r="D110" s="1">
        <v>400</v>
      </c>
    </row>
    <row r="111" spans="1:4" ht="15" customHeight="1" x14ac:dyDescent="0.25">
      <c r="A111" s="72" t="s">
        <v>360</v>
      </c>
      <c r="B111" s="80" t="s">
        <v>361</v>
      </c>
      <c r="C111" s="72"/>
      <c r="D111" s="1">
        <v>625</v>
      </c>
    </row>
    <row r="112" spans="1:4" ht="15" customHeight="1" x14ac:dyDescent="0.25">
      <c r="A112" s="72" t="s">
        <v>362</v>
      </c>
      <c r="B112" s="80" t="s">
        <v>363</v>
      </c>
      <c r="C112" s="72" t="s">
        <v>185</v>
      </c>
      <c r="D112" s="1">
        <v>440</v>
      </c>
    </row>
    <row r="113" spans="1:4" ht="15" customHeight="1" x14ac:dyDescent="0.25">
      <c r="A113" s="72" t="s">
        <v>364</v>
      </c>
      <c r="B113" s="80" t="s">
        <v>365</v>
      </c>
      <c r="C113" s="72" t="s">
        <v>185</v>
      </c>
      <c r="D113" s="1">
        <v>441</v>
      </c>
    </row>
    <row r="114" spans="1:4" ht="15" customHeight="1" x14ac:dyDescent="0.25">
      <c r="A114" s="72" t="s">
        <v>366</v>
      </c>
      <c r="B114" s="73" t="s">
        <v>367</v>
      </c>
      <c r="C114" s="72"/>
      <c r="D114" s="1">
        <v>380</v>
      </c>
    </row>
    <row r="115" spans="1:4" ht="15" customHeight="1" x14ac:dyDescent="0.25">
      <c r="A115" s="77" t="s">
        <v>368</v>
      </c>
      <c r="B115" s="80" t="s">
        <v>369</v>
      </c>
      <c r="C115" s="72" t="s">
        <v>185</v>
      </c>
      <c r="D115" s="1">
        <v>442</v>
      </c>
    </row>
    <row r="116" spans="1:4" ht="15" customHeight="1" x14ac:dyDescent="0.25">
      <c r="A116" s="72" t="s">
        <v>118</v>
      </c>
      <c r="B116" s="80" t="s">
        <v>370</v>
      </c>
      <c r="C116" s="72" t="s">
        <v>185</v>
      </c>
      <c r="D116" s="1">
        <v>436</v>
      </c>
    </row>
    <row r="117" spans="1:4" ht="15" customHeight="1" x14ac:dyDescent="0.25">
      <c r="A117" s="72" t="s">
        <v>371</v>
      </c>
      <c r="B117" s="80" t="s">
        <v>372</v>
      </c>
      <c r="C117" s="72" t="s">
        <v>185</v>
      </c>
      <c r="D117" s="1">
        <v>418</v>
      </c>
    </row>
    <row r="118" spans="1:4" ht="15" customHeight="1" x14ac:dyDescent="0.25">
      <c r="A118" s="72" t="s">
        <v>373</v>
      </c>
      <c r="B118" s="73" t="s">
        <v>374</v>
      </c>
      <c r="C118" s="72"/>
      <c r="D118" s="1">
        <v>23</v>
      </c>
    </row>
    <row r="119" spans="1:4" ht="15" customHeight="1" x14ac:dyDescent="0.25">
      <c r="A119" s="72" t="s">
        <v>119</v>
      </c>
      <c r="B119" s="80" t="s">
        <v>375</v>
      </c>
      <c r="C119" s="72" t="s">
        <v>185</v>
      </c>
      <c r="D119" s="1">
        <v>402</v>
      </c>
    </row>
    <row r="120" spans="1:4" ht="15" customHeight="1" x14ac:dyDescent="0.25">
      <c r="A120" s="72" t="s">
        <v>120</v>
      </c>
      <c r="B120" s="80" t="s">
        <v>376</v>
      </c>
      <c r="C120" s="72" t="s">
        <v>185</v>
      </c>
      <c r="D120" s="1">
        <v>403</v>
      </c>
    </row>
    <row r="121" spans="1:4" ht="15" customHeight="1" x14ac:dyDescent="0.25">
      <c r="A121" s="72" t="s">
        <v>50</v>
      </c>
      <c r="B121" s="80" t="s">
        <v>377</v>
      </c>
      <c r="C121" s="72" t="s">
        <v>185</v>
      </c>
      <c r="D121" s="1">
        <v>1</v>
      </c>
    </row>
    <row r="122" spans="1:4" ht="15" customHeight="1" x14ac:dyDescent="0.25">
      <c r="A122" s="72" t="s">
        <v>378</v>
      </c>
      <c r="B122" s="80" t="s">
        <v>379</v>
      </c>
      <c r="C122" s="72" t="s">
        <v>185</v>
      </c>
      <c r="D122" s="1">
        <v>2</v>
      </c>
    </row>
    <row r="123" spans="1:4" ht="15" customHeight="1" x14ac:dyDescent="0.25">
      <c r="A123" s="72" t="s">
        <v>81</v>
      </c>
      <c r="B123" s="80" t="s">
        <v>380</v>
      </c>
      <c r="C123" s="72"/>
      <c r="D123" s="1">
        <v>634</v>
      </c>
    </row>
    <row r="124" spans="1:4" ht="15" customHeight="1" x14ac:dyDescent="0.25">
      <c r="A124" s="72" t="s">
        <v>381</v>
      </c>
      <c r="B124" s="80" t="s">
        <v>382</v>
      </c>
      <c r="C124" s="72" t="s">
        <v>185</v>
      </c>
      <c r="D124" s="1">
        <v>3</v>
      </c>
    </row>
    <row r="125" spans="1:4" ht="15" customHeight="1" x14ac:dyDescent="0.25">
      <c r="A125" s="72" t="s">
        <v>82</v>
      </c>
      <c r="B125" s="80" t="s">
        <v>383</v>
      </c>
      <c r="C125" s="72" t="s">
        <v>185</v>
      </c>
      <c r="D125" s="1">
        <v>4</v>
      </c>
    </row>
    <row r="126" spans="1:4" ht="15" customHeight="1" x14ac:dyDescent="0.25">
      <c r="A126" s="72" t="s">
        <v>51</v>
      </c>
      <c r="B126" s="80" t="s">
        <v>384</v>
      </c>
      <c r="C126" s="72" t="s">
        <v>185</v>
      </c>
      <c r="D126" s="1">
        <v>5</v>
      </c>
    </row>
    <row r="127" spans="1:4" ht="15" customHeight="1" x14ac:dyDescent="0.25">
      <c r="A127" s="72" t="s">
        <v>385</v>
      </c>
      <c r="B127" s="80" t="s">
        <v>386</v>
      </c>
      <c r="C127" s="72" t="s">
        <v>185</v>
      </c>
      <c r="D127" s="1">
        <v>6</v>
      </c>
    </row>
    <row r="128" spans="1:4" ht="15" customHeight="1" x14ac:dyDescent="0.25">
      <c r="A128" s="72" t="s">
        <v>387</v>
      </c>
      <c r="B128" s="80" t="s">
        <v>388</v>
      </c>
      <c r="C128" s="72" t="s">
        <v>185</v>
      </c>
      <c r="D128" s="1">
        <v>7</v>
      </c>
    </row>
    <row r="129" spans="1:4" ht="15" customHeight="1" x14ac:dyDescent="0.25">
      <c r="A129" s="72" t="s">
        <v>389</v>
      </c>
      <c r="B129" s="80" t="s">
        <v>390</v>
      </c>
      <c r="C129" s="72" t="s">
        <v>185</v>
      </c>
      <c r="D129" s="1">
        <v>8</v>
      </c>
    </row>
    <row r="130" spans="1:4" ht="15" customHeight="1" x14ac:dyDescent="0.25">
      <c r="A130" s="72" t="s">
        <v>391</v>
      </c>
      <c r="B130" s="73" t="s">
        <v>392</v>
      </c>
      <c r="C130" s="72" t="s">
        <v>181</v>
      </c>
      <c r="D130" s="1">
        <v>9</v>
      </c>
    </row>
    <row r="131" spans="1:4" ht="15" customHeight="1" x14ac:dyDescent="0.25">
      <c r="A131" s="72" t="s">
        <v>393</v>
      </c>
      <c r="B131" s="73" t="s">
        <v>394</v>
      </c>
      <c r="C131" s="72" t="s">
        <v>181</v>
      </c>
      <c r="D131" s="1">
        <v>10</v>
      </c>
    </row>
    <row r="132" spans="1:4" ht="15" customHeight="1" x14ac:dyDescent="0.25">
      <c r="A132" s="72" t="s">
        <v>395</v>
      </c>
      <c r="B132" s="73" t="s">
        <v>396</v>
      </c>
      <c r="C132" s="72"/>
      <c r="D132" s="1">
        <v>11</v>
      </c>
    </row>
    <row r="133" spans="1:4" ht="15" customHeight="1" x14ac:dyDescent="0.25">
      <c r="A133" s="72" t="s">
        <v>397</v>
      </c>
      <c r="B133" s="80" t="s">
        <v>398</v>
      </c>
      <c r="C133" s="72" t="s">
        <v>185</v>
      </c>
      <c r="D133" s="1">
        <v>12</v>
      </c>
    </row>
    <row r="134" spans="1:4" ht="15" customHeight="1" x14ac:dyDescent="0.25">
      <c r="A134" s="72" t="s">
        <v>399</v>
      </c>
      <c r="B134" s="80" t="s">
        <v>400</v>
      </c>
      <c r="C134" s="72"/>
      <c r="D134" s="1">
        <v>283</v>
      </c>
    </row>
    <row r="135" spans="1:4" ht="15" customHeight="1" x14ac:dyDescent="0.25">
      <c r="A135" s="72" t="s">
        <v>401</v>
      </c>
      <c r="B135" s="80" t="s">
        <v>402</v>
      </c>
      <c r="C135" s="72" t="s">
        <v>181</v>
      </c>
      <c r="D135" s="1">
        <v>13</v>
      </c>
    </row>
    <row r="136" spans="1:4" ht="15" customHeight="1" x14ac:dyDescent="0.25">
      <c r="A136" s="72" t="s">
        <v>403</v>
      </c>
      <c r="B136" s="80" t="s">
        <v>404</v>
      </c>
      <c r="C136" s="72" t="s">
        <v>181</v>
      </c>
      <c r="D136" s="1">
        <v>14</v>
      </c>
    </row>
    <row r="137" spans="1:4" ht="15" customHeight="1" x14ac:dyDescent="0.25">
      <c r="A137" s="72" t="s">
        <v>405</v>
      </c>
      <c r="B137" s="80" t="s">
        <v>406</v>
      </c>
      <c r="C137" s="72" t="s">
        <v>181</v>
      </c>
      <c r="D137" s="1">
        <v>25</v>
      </c>
    </row>
    <row r="138" spans="1:4" ht="15" customHeight="1" x14ac:dyDescent="0.25">
      <c r="A138" s="72" t="s">
        <v>52</v>
      </c>
      <c r="B138" s="80" t="s">
        <v>407</v>
      </c>
      <c r="C138" s="72" t="s">
        <v>181</v>
      </c>
      <c r="D138" s="1">
        <v>26</v>
      </c>
    </row>
    <row r="139" spans="1:4" ht="15" customHeight="1" x14ac:dyDescent="0.25">
      <c r="A139" s="72" t="s">
        <v>408</v>
      </c>
      <c r="B139" s="73" t="s">
        <v>409</v>
      </c>
      <c r="C139" s="72" t="s">
        <v>181</v>
      </c>
      <c r="D139" s="1">
        <v>27</v>
      </c>
    </row>
    <row r="140" spans="1:4" ht="15" customHeight="1" x14ac:dyDescent="0.25">
      <c r="A140" s="72" t="s">
        <v>410</v>
      </c>
      <c r="B140" s="80" t="s">
        <v>411</v>
      </c>
      <c r="C140" s="72"/>
      <c r="D140" s="1">
        <v>28</v>
      </c>
    </row>
    <row r="141" spans="1:4" ht="15" customHeight="1" x14ac:dyDescent="0.25">
      <c r="A141" s="72" t="s">
        <v>412</v>
      </c>
      <c r="B141" s="80" t="s">
        <v>413</v>
      </c>
      <c r="C141" s="72"/>
      <c r="D141" s="1">
        <v>29</v>
      </c>
    </row>
    <row r="142" spans="1:4" ht="15" customHeight="1" x14ac:dyDescent="0.25">
      <c r="A142" s="72" t="s">
        <v>414</v>
      </c>
      <c r="B142" s="80" t="s">
        <v>415</v>
      </c>
      <c r="C142" s="72" t="s">
        <v>185</v>
      </c>
      <c r="D142" s="1">
        <v>30</v>
      </c>
    </row>
    <row r="143" spans="1:4" ht="15" customHeight="1" x14ac:dyDescent="0.25">
      <c r="A143" s="72" t="s">
        <v>416</v>
      </c>
      <c r="B143" s="80" t="s">
        <v>417</v>
      </c>
      <c r="C143" s="72"/>
      <c r="D143" s="1">
        <v>635</v>
      </c>
    </row>
    <row r="144" spans="1:4" ht="15" customHeight="1" x14ac:dyDescent="0.25">
      <c r="A144" s="72" t="s">
        <v>121</v>
      </c>
      <c r="B144" s="80" t="s">
        <v>418</v>
      </c>
      <c r="C144" s="72" t="s">
        <v>185</v>
      </c>
      <c r="D144" s="1">
        <v>404</v>
      </c>
    </row>
    <row r="145" spans="1:4" ht="15" customHeight="1" x14ac:dyDescent="0.25">
      <c r="A145" s="72" t="s">
        <v>112</v>
      </c>
      <c r="B145" s="80" t="s">
        <v>419</v>
      </c>
      <c r="C145" s="72" t="s">
        <v>185</v>
      </c>
      <c r="D145" s="81">
        <v>33</v>
      </c>
    </row>
    <row r="146" spans="1:4" ht="15" customHeight="1" x14ac:dyDescent="0.25">
      <c r="A146" s="72" t="s">
        <v>420</v>
      </c>
      <c r="B146" s="80" t="s">
        <v>421</v>
      </c>
      <c r="C146" s="72"/>
      <c r="D146" s="1">
        <v>35</v>
      </c>
    </row>
    <row r="147" spans="1:4" ht="15" customHeight="1" x14ac:dyDescent="0.25">
      <c r="A147" s="72" t="s">
        <v>422</v>
      </c>
      <c r="B147" s="73" t="s">
        <v>423</v>
      </c>
      <c r="C147" s="72"/>
      <c r="D147" s="1">
        <v>36</v>
      </c>
    </row>
    <row r="148" spans="1:4" ht="15" customHeight="1" x14ac:dyDescent="0.25">
      <c r="A148" s="72" t="s">
        <v>53</v>
      </c>
      <c r="B148" s="80" t="s">
        <v>424</v>
      </c>
      <c r="C148" s="72" t="s">
        <v>185</v>
      </c>
      <c r="D148" s="1">
        <v>37</v>
      </c>
    </row>
    <row r="149" spans="1:4" ht="15" customHeight="1" x14ac:dyDescent="0.25">
      <c r="A149" s="72" t="s">
        <v>425</v>
      </c>
      <c r="B149" s="80" t="s">
        <v>426</v>
      </c>
      <c r="C149" s="72" t="s">
        <v>181</v>
      </c>
      <c r="D149" s="1">
        <v>39</v>
      </c>
    </row>
    <row r="150" spans="1:4" ht="15" customHeight="1" x14ac:dyDescent="0.25">
      <c r="A150" s="72" t="s">
        <v>427</v>
      </c>
      <c r="B150" s="80" t="s">
        <v>428</v>
      </c>
      <c r="C150" s="72" t="s">
        <v>185</v>
      </c>
      <c r="D150" s="1">
        <v>356</v>
      </c>
    </row>
    <row r="151" spans="1:4" ht="15" customHeight="1" x14ac:dyDescent="0.25">
      <c r="A151" s="72" t="s">
        <v>429</v>
      </c>
      <c r="B151" s="73" t="s">
        <v>430</v>
      </c>
      <c r="C151" s="72" t="s">
        <v>181</v>
      </c>
      <c r="D151" s="1">
        <v>40</v>
      </c>
    </row>
    <row r="152" spans="1:4" ht="15" customHeight="1" x14ac:dyDescent="0.25">
      <c r="A152" s="72" t="s">
        <v>431</v>
      </c>
      <c r="B152" s="73" t="s">
        <v>432</v>
      </c>
      <c r="C152" s="72" t="s">
        <v>181</v>
      </c>
      <c r="D152" s="1">
        <v>41</v>
      </c>
    </row>
    <row r="153" spans="1:4" ht="15" customHeight="1" x14ac:dyDescent="0.25">
      <c r="A153" s="72" t="s">
        <v>433</v>
      </c>
      <c r="B153" s="73" t="s">
        <v>434</v>
      </c>
      <c r="C153" s="72" t="s">
        <v>181</v>
      </c>
      <c r="D153" s="1">
        <v>42</v>
      </c>
    </row>
    <row r="154" spans="1:4" ht="15" customHeight="1" x14ac:dyDescent="0.25">
      <c r="A154" s="72" t="s">
        <v>435</v>
      </c>
      <c r="B154" s="73" t="s">
        <v>436</v>
      </c>
      <c r="C154" s="72"/>
      <c r="D154" s="1">
        <v>44</v>
      </c>
    </row>
    <row r="155" spans="1:4" ht="15" customHeight="1" x14ac:dyDescent="0.25">
      <c r="A155" s="72" t="s">
        <v>54</v>
      </c>
      <c r="B155" s="80" t="s">
        <v>437</v>
      </c>
      <c r="C155" s="72"/>
      <c r="D155" s="1">
        <v>45</v>
      </c>
    </row>
    <row r="156" spans="1:4" ht="15" customHeight="1" x14ac:dyDescent="0.25">
      <c r="A156" s="72" t="s">
        <v>122</v>
      </c>
      <c r="B156" s="80" t="s">
        <v>438</v>
      </c>
      <c r="C156" s="72" t="s">
        <v>185</v>
      </c>
      <c r="D156" s="1">
        <v>405</v>
      </c>
    </row>
    <row r="157" spans="1:4" ht="15" customHeight="1" x14ac:dyDescent="0.25">
      <c r="A157" s="72" t="s">
        <v>46</v>
      </c>
      <c r="B157" s="80" t="s">
        <v>439</v>
      </c>
      <c r="C157" s="72" t="s">
        <v>185</v>
      </c>
      <c r="D157" s="1">
        <v>46</v>
      </c>
    </row>
    <row r="158" spans="1:4" ht="15" customHeight="1" x14ac:dyDescent="0.25">
      <c r="A158" s="72" t="s">
        <v>440</v>
      </c>
      <c r="B158" s="80" t="s">
        <v>441</v>
      </c>
      <c r="C158" s="72" t="s">
        <v>185</v>
      </c>
      <c r="D158" s="1">
        <v>47</v>
      </c>
    </row>
    <row r="159" spans="1:4" ht="15" customHeight="1" x14ac:dyDescent="0.25">
      <c r="A159" s="72" t="s">
        <v>48</v>
      </c>
      <c r="B159" s="80" t="s">
        <v>442</v>
      </c>
      <c r="C159" s="72" t="s">
        <v>185</v>
      </c>
      <c r="D159" s="1">
        <v>406</v>
      </c>
    </row>
    <row r="160" spans="1:4" ht="15" customHeight="1" x14ac:dyDescent="0.25">
      <c r="A160" s="72" t="s">
        <v>123</v>
      </c>
      <c r="B160" s="80" t="s">
        <v>443</v>
      </c>
      <c r="C160" s="72" t="s">
        <v>185</v>
      </c>
      <c r="D160" s="1">
        <v>407</v>
      </c>
    </row>
    <row r="161" spans="1:4" ht="15" customHeight="1" x14ac:dyDescent="0.25">
      <c r="A161" s="72" t="s">
        <v>444</v>
      </c>
      <c r="B161" s="80" t="s">
        <v>445</v>
      </c>
      <c r="C161" s="72"/>
      <c r="D161" s="1">
        <v>408</v>
      </c>
    </row>
    <row r="162" spans="1:4" ht="15" customHeight="1" x14ac:dyDescent="0.25">
      <c r="A162" s="72" t="s">
        <v>124</v>
      </c>
      <c r="B162" s="80" t="s">
        <v>446</v>
      </c>
      <c r="C162" s="72" t="s">
        <v>185</v>
      </c>
      <c r="D162" s="1">
        <v>409</v>
      </c>
    </row>
    <row r="163" spans="1:4" ht="15" customHeight="1" x14ac:dyDescent="0.25">
      <c r="A163" s="72" t="s">
        <v>125</v>
      </c>
      <c r="B163" s="80" t="s">
        <v>447</v>
      </c>
      <c r="C163" s="72" t="s">
        <v>185</v>
      </c>
      <c r="D163" s="1">
        <v>410</v>
      </c>
    </row>
    <row r="164" spans="1:4" ht="15" customHeight="1" x14ac:dyDescent="0.25">
      <c r="A164" s="72" t="s">
        <v>126</v>
      </c>
      <c r="B164" s="80" t="s">
        <v>448</v>
      </c>
      <c r="C164" s="72" t="s">
        <v>185</v>
      </c>
      <c r="D164" s="1">
        <v>411</v>
      </c>
    </row>
    <row r="165" spans="1:4" ht="15" customHeight="1" x14ac:dyDescent="0.25">
      <c r="A165" s="72" t="s">
        <v>127</v>
      </c>
      <c r="B165" s="80" t="s">
        <v>449</v>
      </c>
      <c r="C165" s="72" t="s">
        <v>185</v>
      </c>
      <c r="D165" s="1">
        <v>412</v>
      </c>
    </row>
    <row r="166" spans="1:4" ht="15" customHeight="1" x14ac:dyDescent="0.25">
      <c r="A166" s="72" t="s">
        <v>450</v>
      </c>
      <c r="B166" s="80" t="s">
        <v>451</v>
      </c>
      <c r="C166" s="72" t="s">
        <v>181</v>
      </c>
      <c r="D166" s="1">
        <v>52</v>
      </c>
    </row>
    <row r="167" spans="1:4" ht="15" customHeight="1" x14ac:dyDescent="0.25">
      <c r="A167" s="72" t="s">
        <v>452</v>
      </c>
      <c r="B167" s="80" t="s">
        <v>453</v>
      </c>
      <c r="C167" s="72" t="s">
        <v>185</v>
      </c>
      <c r="D167" s="1">
        <v>53</v>
      </c>
    </row>
    <row r="168" spans="1:4" ht="15" customHeight="1" x14ac:dyDescent="0.25">
      <c r="A168" s="72" t="s">
        <v>454</v>
      </c>
      <c r="B168" s="80" t="s">
        <v>455</v>
      </c>
      <c r="C168" s="72"/>
      <c r="D168" s="1">
        <v>54</v>
      </c>
    </row>
    <row r="169" spans="1:4" ht="15" customHeight="1" x14ac:dyDescent="0.25">
      <c r="A169" s="72" t="s">
        <v>456</v>
      </c>
      <c r="B169" s="80" t="s">
        <v>457</v>
      </c>
      <c r="C169" s="72" t="s">
        <v>181</v>
      </c>
      <c r="D169" s="1">
        <v>55</v>
      </c>
    </row>
    <row r="170" spans="1:4" ht="15" customHeight="1" x14ac:dyDescent="0.25">
      <c r="A170" s="72" t="s">
        <v>458</v>
      </c>
      <c r="B170" s="80" t="s">
        <v>459</v>
      </c>
      <c r="C170" s="72" t="s">
        <v>185</v>
      </c>
      <c r="D170" s="1">
        <v>56</v>
      </c>
    </row>
    <row r="171" spans="1:4" ht="15" customHeight="1" x14ac:dyDescent="0.25">
      <c r="A171" s="72" t="s">
        <v>460</v>
      </c>
      <c r="B171" s="73" t="s">
        <v>461</v>
      </c>
      <c r="C171" s="72"/>
      <c r="D171" s="1">
        <v>57</v>
      </c>
    </row>
    <row r="172" spans="1:4" ht="15" customHeight="1" x14ac:dyDescent="0.25">
      <c r="A172" s="72" t="s">
        <v>55</v>
      </c>
      <c r="B172" s="80" t="s">
        <v>462</v>
      </c>
      <c r="C172" s="72" t="s">
        <v>185</v>
      </c>
      <c r="D172" s="1">
        <v>58</v>
      </c>
    </row>
    <row r="173" spans="1:4" ht="15" customHeight="1" x14ac:dyDescent="0.25">
      <c r="A173" s="72" t="s">
        <v>463</v>
      </c>
      <c r="B173" s="73" t="s">
        <v>464</v>
      </c>
      <c r="C173" s="72" t="s">
        <v>181</v>
      </c>
      <c r="D173" s="1">
        <v>60</v>
      </c>
    </row>
    <row r="174" spans="1:4" ht="15" customHeight="1" x14ac:dyDescent="0.25">
      <c r="A174" s="72" t="s">
        <v>465</v>
      </c>
      <c r="B174" s="73" t="s">
        <v>466</v>
      </c>
      <c r="C174" s="72"/>
      <c r="D174" s="1">
        <v>61</v>
      </c>
    </row>
    <row r="175" spans="1:4" ht="15" customHeight="1" x14ac:dyDescent="0.25">
      <c r="A175" s="72" t="s">
        <v>467</v>
      </c>
      <c r="B175" s="73" t="s">
        <v>468</v>
      </c>
      <c r="C175" s="72"/>
      <c r="D175" s="1">
        <v>82</v>
      </c>
    </row>
    <row r="176" spans="1:4" ht="15" customHeight="1" x14ac:dyDescent="0.25">
      <c r="A176" s="72" t="s">
        <v>469</v>
      </c>
      <c r="B176" s="80" t="s">
        <v>470</v>
      </c>
      <c r="C176" s="72"/>
      <c r="D176" s="1">
        <v>284</v>
      </c>
    </row>
    <row r="177" spans="1:4" ht="15" customHeight="1" x14ac:dyDescent="0.25">
      <c r="A177" s="72" t="s">
        <v>471</v>
      </c>
      <c r="B177" s="80" t="s">
        <v>472</v>
      </c>
      <c r="C177" s="72" t="s">
        <v>185</v>
      </c>
      <c r="D177" s="1">
        <v>558</v>
      </c>
    </row>
    <row r="178" spans="1:4" ht="15" customHeight="1" x14ac:dyDescent="0.25">
      <c r="A178" s="72" t="s">
        <v>473</v>
      </c>
      <c r="B178" s="80" t="s">
        <v>474</v>
      </c>
      <c r="C178" s="72" t="s">
        <v>185</v>
      </c>
      <c r="D178" s="1">
        <v>62</v>
      </c>
    </row>
    <row r="179" spans="1:4" ht="15" customHeight="1" x14ac:dyDescent="0.25">
      <c r="A179" s="72" t="s">
        <v>475</v>
      </c>
      <c r="B179" s="80" t="s">
        <v>476</v>
      </c>
      <c r="C179" s="72" t="s">
        <v>185</v>
      </c>
      <c r="D179" s="1">
        <v>63</v>
      </c>
    </row>
    <row r="180" spans="1:4" ht="15" customHeight="1" x14ac:dyDescent="0.25">
      <c r="A180" s="72" t="s">
        <v>477</v>
      </c>
      <c r="B180" s="80" t="s">
        <v>478</v>
      </c>
      <c r="C180" s="72" t="s">
        <v>181</v>
      </c>
      <c r="D180" s="1">
        <v>65</v>
      </c>
    </row>
    <row r="181" spans="1:4" ht="15" customHeight="1" x14ac:dyDescent="0.25">
      <c r="A181" s="72" t="s">
        <v>83</v>
      </c>
      <c r="B181" s="80" t="s">
        <v>479</v>
      </c>
      <c r="C181" s="72" t="s">
        <v>185</v>
      </c>
      <c r="D181" s="1">
        <v>522</v>
      </c>
    </row>
    <row r="182" spans="1:4" ht="15" customHeight="1" x14ac:dyDescent="0.25">
      <c r="A182" s="72" t="s">
        <v>480</v>
      </c>
      <c r="B182" s="80" t="s">
        <v>481</v>
      </c>
      <c r="C182" s="72" t="s">
        <v>185</v>
      </c>
      <c r="D182" s="1">
        <v>64</v>
      </c>
    </row>
    <row r="183" spans="1:4" ht="15" customHeight="1" x14ac:dyDescent="0.25">
      <c r="A183" s="72" t="s">
        <v>482</v>
      </c>
      <c r="B183" s="80" t="s">
        <v>483</v>
      </c>
      <c r="C183" s="72"/>
      <c r="D183" s="1">
        <v>66</v>
      </c>
    </row>
    <row r="184" spans="1:4" ht="15" customHeight="1" x14ac:dyDescent="0.25">
      <c r="A184" s="72" t="s">
        <v>484</v>
      </c>
      <c r="B184" s="80" t="s">
        <v>485</v>
      </c>
      <c r="C184" s="72"/>
      <c r="D184" s="1">
        <v>68</v>
      </c>
    </row>
    <row r="185" spans="1:4" ht="15" customHeight="1" x14ac:dyDescent="0.25">
      <c r="A185" s="72" t="s">
        <v>486</v>
      </c>
      <c r="B185" s="73" t="s">
        <v>487</v>
      </c>
      <c r="C185" s="72" t="s">
        <v>181</v>
      </c>
      <c r="D185" s="1">
        <v>71</v>
      </c>
    </row>
    <row r="186" spans="1:4" ht="15" customHeight="1" x14ac:dyDescent="0.25">
      <c r="A186" s="72" t="s">
        <v>488</v>
      </c>
      <c r="B186" s="80" t="s">
        <v>489</v>
      </c>
      <c r="C186" s="72" t="s">
        <v>185</v>
      </c>
      <c r="D186" s="1">
        <v>72</v>
      </c>
    </row>
    <row r="187" spans="1:4" ht="15" customHeight="1" x14ac:dyDescent="0.25">
      <c r="A187" s="72" t="s">
        <v>84</v>
      </c>
      <c r="B187" s="80" t="s">
        <v>490</v>
      </c>
      <c r="C187" s="72" t="s">
        <v>185</v>
      </c>
      <c r="D187" s="1">
        <v>324</v>
      </c>
    </row>
    <row r="188" spans="1:4" ht="15" customHeight="1" x14ac:dyDescent="0.25">
      <c r="A188" s="72" t="s">
        <v>491</v>
      </c>
      <c r="B188" s="80" t="s">
        <v>492</v>
      </c>
      <c r="C188" s="72" t="s">
        <v>181</v>
      </c>
      <c r="D188" s="1">
        <v>77</v>
      </c>
    </row>
    <row r="189" spans="1:4" ht="15" customHeight="1" x14ac:dyDescent="0.25">
      <c r="A189" s="72" t="s">
        <v>85</v>
      </c>
      <c r="B189" s="80" t="s">
        <v>493</v>
      </c>
      <c r="C189" s="72"/>
      <c r="D189" s="1">
        <v>519</v>
      </c>
    </row>
    <row r="190" spans="1:4" ht="15" customHeight="1" x14ac:dyDescent="0.25">
      <c r="A190" s="72" t="s">
        <v>494</v>
      </c>
      <c r="B190" s="73" t="s">
        <v>495</v>
      </c>
      <c r="C190" s="72"/>
      <c r="D190" s="1">
        <v>81</v>
      </c>
    </row>
    <row r="191" spans="1:4" ht="15" customHeight="1" x14ac:dyDescent="0.25">
      <c r="A191" s="72" t="s">
        <v>496</v>
      </c>
      <c r="B191" s="73" t="s">
        <v>497</v>
      </c>
      <c r="C191" s="72" t="s">
        <v>181</v>
      </c>
      <c r="D191" s="1">
        <v>144</v>
      </c>
    </row>
    <row r="192" spans="1:4" ht="15" customHeight="1" x14ac:dyDescent="0.25">
      <c r="A192" s="72" t="s">
        <v>56</v>
      </c>
      <c r="B192" s="80" t="s">
        <v>498</v>
      </c>
      <c r="C192" s="72" t="s">
        <v>185</v>
      </c>
      <c r="D192" s="1">
        <v>83</v>
      </c>
    </row>
    <row r="193" spans="1:4" ht="15" customHeight="1" x14ac:dyDescent="0.25">
      <c r="A193" s="72" t="s">
        <v>499</v>
      </c>
      <c r="B193" s="80" t="s">
        <v>500</v>
      </c>
      <c r="C193" s="72" t="s">
        <v>185</v>
      </c>
      <c r="D193" s="1">
        <v>85</v>
      </c>
    </row>
    <row r="194" spans="1:4" ht="15" customHeight="1" x14ac:dyDescent="0.25">
      <c r="A194" s="72" t="s">
        <v>501</v>
      </c>
      <c r="B194" s="80" t="s">
        <v>502</v>
      </c>
      <c r="C194" s="72"/>
      <c r="D194" s="1">
        <v>86</v>
      </c>
    </row>
    <row r="195" spans="1:4" ht="15" customHeight="1" x14ac:dyDescent="0.25">
      <c r="A195" s="77" t="s">
        <v>503</v>
      </c>
      <c r="B195" s="80" t="s">
        <v>504</v>
      </c>
      <c r="C195" s="72"/>
      <c r="D195" s="1">
        <v>87</v>
      </c>
    </row>
    <row r="196" spans="1:4" ht="15" customHeight="1" x14ac:dyDescent="0.25">
      <c r="A196" s="72" t="s">
        <v>505</v>
      </c>
      <c r="B196" s="80" t="s">
        <v>506</v>
      </c>
      <c r="C196" s="72" t="s">
        <v>185</v>
      </c>
      <c r="D196" s="1">
        <v>88</v>
      </c>
    </row>
    <row r="197" spans="1:4" ht="15" customHeight="1" x14ac:dyDescent="0.25">
      <c r="A197" s="72" t="s">
        <v>507</v>
      </c>
      <c r="B197" s="80" t="s">
        <v>508</v>
      </c>
      <c r="C197" s="72" t="s">
        <v>185</v>
      </c>
      <c r="D197" s="1">
        <v>435</v>
      </c>
    </row>
    <row r="198" spans="1:4" ht="15" customHeight="1" x14ac:dyDescent="0.25">
      <c r="A198" s="72" t="s">
        <v>509</v>
      </c>
      <c r="B198" s="80" t="s">
        <v>510</v>
      </c>
      <c r="C198" s="72" t="s">
        <v>185</v>
      </c>
      <c r="D198" s="1">
        <v>413</v>
      </c>
    </row>
    <row r="199" spans="1:4" ht="15" customHeight="1" x14ac:dyDescent="0.25">
      <c r="A199" s="72">
        <v>89</v>
      </c>
      <c r="B199" s="80" t="s">
        <v>511</v>
      </c>
      <c r="C199" s="72"/>
      <c r="D199" s="1">
        <v>89</v>
      </c>
    </row>
    <row r="200" spans="1:4" ht="15" customHeight="1" x14ac:dyDescent="0.25">
      <c r="A200" s="72" t="s">
        <v>512</v>
      </c>
      <c r="B200" s="80" t="s">
        <v>513</v>
      </c>
      <c r="C200" s="72" t="s">
        <v>185</v>
      </c>
      <c r="D200" s="1">
        <v>90</v>
      </c>
    </row>
    <row r="201" spans="1:4" ht="15" customHeight="1" x14ac:dyDescent="0.25">
      <c r="A201" s="72" t="s">
        <v>86</v>
      </c>
      <c r="B201" s="80" t="s">
        <v>514</v>
      </c>
      <c r="C201" s="72" t="s">
        <v>185</v>
      </c>
      <c r="D201" s="1">
        <v>91</v>
      </c>
    </row>
    <row r="202" spans="1:4" ht="15" customHeight="1" x14ac:dyDescent="0.25">
      <c r="A202" s="72" t="s">
        <v>515</v>
      </c>
      <c r="B202" s="80" t="s">
        <v>516</v>
      </c>
      <c r="C202" s="72" t="s">
        <v>185</v>
      </c>
      <c r="D202" s="1">
        <v>92</v>
      </c>
    </row>
    <row r="203" spans="1:4" ht="15" customHeight="1" x14ac:dyDescent="0.25">
      <c r="A203" s="77" t="s">
        <v>517</v>
      </c>
      <c r="B203" s="80" t="s">
        <v>518</v>
      </c>
      <c r="C203" s="72"/>
      <c r="D203" s="1">
        <v>93</v>
      </c>
    </row>
    <row r="204" spans="1:4" ht="15" customHeight="1" x14ac:dyDescent="0.25">
      <c r="A204" s="72" t="s">
        <v>519</v>
      </c>
      <c r="B204" s="80" t="s">
        <v>520</v>
      </c>
      <c r="C204" s="72" t="s">
        <v>185</v>
      </c>
      <c r="D204" s="1">
        <v>94</v>
      </c>
    </row>
    <row r="205" spans="1:4" ht="15" customHeight="1" x14ac:dyDescent="0.25">
      <c r="A205" s="72">
        <v>351</v>
      </c>
      <c r="B205" s="80" t="s">
        <v>521</v>
      </c>
      <c r="C205" s="72" t="s">
        <v>185</v>
      </c>
      <c r="D205" s="1">
        <v>351</v>
      </c>
    </row>
    <row r="206" spans="1:4" ht="15" customHeight="1" x14ac:dyDescent="0.25">
      <c r="A206" s="72" t="s">
        <v>522</v>
      </c>
      <c r="B206" s="80" t="s">
        <v>523</v>
      </c>
      <c r="C206" s="72" t="s">
        <v>185</v>
      </c>
      <c r="D206" s="1">
        <v>95</v>
      </c>
    </row>
    <row r="207" spans="1:4" ht="15" customHeight="1" x14ac:dyDescent="0.25">
      <c r="A207" s="72" t="s">
        <v>524</v>
      </c>
      <c r="B207" s="73" t="s">
        <v>525</v>
      </c>
      <c r="C207" s="72" t="s">
        <v>181</v>
      </c>
      <c r="D207" s="1">
        <v>96</v>
      </c>
    </row>
    <row r="208" spans="1:4" ht="15" customHeight="1" x14ac:dyDescent="0.25">
      <c r="A208" s="72" t="s">
        <v>526</v>
      </c>
      <c r="B208" s="80" t="s">
        <v>527</v>
      </c>
      <c r="C208" s="72" t="s">
        <v>185</v>
      </c>
      <c r="D208" s="1">
        <v>97</v>
      </c>
    </row>
    <row r="209" spans="1:4" ht="15" customHeight="1" x14ac:dyDescent="0.25">
      <c r="A209" s="72" t="s">
        <v>528</v>
      </c>
      <c r="B209" s="73" t="s">
        <v>529</v>
      </c>
      <c r="C209" s="72" t="s">
        <v>181</v>
      </c>
      <c r="D209" s="1">
        <v>98</v>
      </c>
    </row>
    <row r="210" spans="1:4" ht="15" customHeight="1" x14ac:dyDescent="0.25">
      <c r="A210" s="72" t="s">
        <v>530</v>
      </c>
      <c r="B210" s="73" t="s">
        <v>531</v>
      </c>
      <c r="C210" s="72"/>
      <c r="D210" s="1">
        <v>99</v>
      </c>
    </row>
    <row r="211" spans="1:4" ht="15" customHeight="1" x14ac:dyDescent="0.25">
      <c r="A211" s="72" t="s">
        <v>532</v>
      </c>
      <c r="B211" s="80" t="s">
        <v>533</v>
      </c>
      <c r="C211" s="72" t="s">
        <v>181</v>
      </c>
      <c r="D211" s="1">
        <v>243</v>
      </c>
    </row>
    <row r="212" spans="1:4" ht="15" customHeight="1" x14ac:dyDescent="0.25">
      <c r="A212" s="72" t="s">
        <v>534</v>
      </c>
      <c r="B212" s="80" t="s">
        <v>535</v>
      </c>
      <c r="C212" s="72"/>
      <c r="D212" s="1">
        <v>100</v>
      </c>
    </row>
    <row r="213" spans="1:4" ht="15" customHeight="1" x14ac:dyDescent="0.25">
      <c r="A213" s="72" t="s">
        <v>87</v>
      </c>
      <c r="B213" s="80" t="s">
        <v>536</v>
      </c>
      <c r="C213" s="72" t="s">
        <v>185</v>
      </c>
      <c r="D213" s="1">
        <v>101</v>
      </c>
    </row>
    <row r="214" spans="1:4" ht="15" customHeight="1" x14ac:dyDescent="0.25">
      <c r="A214" s="72" t="s">
        <v>537</v>
      </c>
      <c r="B214" s="80" t="s">
        <v>538</v>
      </c>
      <c r="C214" s="72"/>
      <c r="D214" s="1">
        <v>102</v>
      </c>
    </row>
    <row r="215" spans="1:4" ht="15" customHeight="1" x14ac:dyDescent="0.25">
      <c r="A215" s="72" t="s">
        <v>539</v>
      </c>
      <c r="B215" s="80" t="s">
        <v>540</v>
      </c>
      <c r="C215" s="72" t="s">
        <v>185</v>
      </c>
      <c r="D215" s="1">
        <v>103</v>
      </c>
    </row>
    <row r="216" spans="1:4" ht="15" customHeight="1" x14ac:dyDescent="0.25">
      <c r="A216" s="72" t="s">
        <v>541</v>
      </c>
      <c r="B216" s="73" t="s">
        <v>542</v>
      </c>
      <c r="C216" s="72" t="s">
        <v>181</v>
      </c>
      <c r="D216" s="1">
        <v>105</v>
      </c>
    </row>
    <row r="217" spans="1:4" ht="15" customHeight="1" x14ac:dyDescent="0.25">
      <c r="A217" s="72" t="s">
        <v>88</v>
      </c>
      <c r="B217" s="80" t="s">
        <v>543</v>
      </c>
      <c r="C217" s="72" t="s">
        <v>185</v>
      </c>
      <c r="D217" s="1">
        <v>108</v>
      </c>
    </row>
    <row r="218" spans="1:4" ht="15" customHeight="1" x14ac:dyDescent="0.25">
      <c r="A218" s="72" t="s">
        <v>544</v>
      </c>
      <c r="B218" s="80" t="s">
        <v>545</v>
      </c>
      <c r="C218" s="72" t="s">
        <v>185</v>
      </c>
      <c r="D218" s="1">
        <v>114</v>
      </c>
    </row>
    <row r="219" spans="1:4" ht="15" customHeight="1" x14ac:dyDescent="0.25">
      <c r="A219" s="72" t="s">
        <v>546</v>
      </c>
      <c r="B219" s="80" t="s">
        <v>547</v>
      </c>
      <c r="C219" s="72"/>
      <c r="D219" s="1">
        <v>246</v>
      </c>
    </row>
    <row r="220" spans="1:4" ht="15" customHeight="1" x14ac:dyDescent="0.25">
      <c r="A220" s="72" t="s">
        <v>548</v>
      </c>
      <c r="B220" s="80" t="s">
        <v>549</v>
      </c>
      <c r="C220" s="72" t="s">
        <v>185</v>
      </c>
      <c r="D220" s="1">
        <v>230</v>
      </c>
    </row>
    <row r="221" spans="1:4" ht="15" customHeight="1" x14ac:dyDescent="0.25">
      <c r="A221" s="72" t="s">
        <v>89</v>
      </c>
      <c r="B221" s="80" t="s">
        <v>550</v>
      </c>
      <c r="C221" s="72" t="s">
        <v>185</v>
      </c>
      <c r="D221" s="1">
        <v>118</v>
      </c>
    </row>
    <row r="222" spans="1:4" ht="15" customHeight="1" x14ac:dyDescent="0.25">
      <c r="A222" s="72" t="s">
        <v>90</v>
      </c>
      <c r="B222" s="80" t="s">
        <v>551</v>
      </c>
      <c r="C222" s="72" t="s">
        <v>185</v>
      </c>
      <c r="D222" s="1">
        <v>325</v>
      </c>
    </row>
    <row r="223" spans="1:4" ht="15" customHeight="1" x14ac:dyDescent="0.25">
      <c r="A223" s="72" t="s">
        <v>552</v>
      </c>
      <c r="B223" s="80" t="s">
        <v>553</v>
      </c>
      <c r="C223" s="72" t="s">
        <v>185</v>
      </c>
      <c r="D223" s="1">
        <v>119</v>
      </c>
    </row>
    <row r="224" spans="1:4" ht="15" customHeight="1" x14ac:dyDescent="0.25">
      <c r="A224" s="72" t="s">
        <v>554</v>
      </c>
      <c r="B224" s="80" t="s">
        <v>555</v>
      </c>
      <c r="C224" s="72" t="s">
        <v>181</v>
      </c>
      <c r="D224" s="1">
        <v>130</v>
      </c>
    </row>
    <row r="225" spans="1:4" ht="15" customHeight="1" x14ac:dyDescent="0.25">
      <c r="A225" s="72" t="s">
        <v>556</v>
      </c>
      <c r="B225" s="80" t="s">
        <v>557</v>
      </c>
      <c r="C225" s="72" t="s">
        <v>185</v>
      </c>
      <c r="D225" s="1">
        <v>131</v>
      </c>
    </row>
    <row r="226" spans="1:4" ht="15" customHeight="1" x14ac:dyDescent="0.25">
      <c r="A226" s="72" t="s">
        <v>558</v>
      </c>
      <c r="B226" s="73" t="s">
        <v>559</v>
      </c>
      <c r="C226" s="72"/>
      <c r="D226" s="1">
        <v>132</v>
      </c>
    </row>
    <row r="227" spans="1:4" ht="15" customHeight="1" x14ac:dyDescent="0.25">
      <c r="A227" s="72" t="s">
        <v>560</v>
      </c>
      <c r="B227" s="73" t="s">
        <v>561</v>
      </c>
      <c r="C227" s="72"/>
      <c r="D227" s="1">
        <v>134</v>
      </c>
    </row>
    <row r="228" spans="1:4" ht="15" customHeight="1" x14ac:dyDescent="0.25">
      <c r="A228" s="72" t="s">
        <v>562</v>
      </c>
      <c r="B228" s="75" t="s">
        <v>563</v>
      </c>
      <c r="C228" s="72" t="s">
        <v>185</v>
      </c>
      <c r="D228" s="1">
        <v>140</v>
      </c>
    </row>
    <row r="229" spans="1:4" ht="15" customHeight="1" x14ac:dyDescent="0.25">
      <c r="A229" s="72" t="s">
        <v>57</v>
      </c>
      <c r="B229" s="75" t="s">
        <v>564</v>
      </c>
      <c r="C229" s="72" t="s">
        <v>185</v>
      </c>
      <c r="D229" s="1">
        <v>136</v>
      </c>
    </row>
    <row r="230" spans="1:4" ht="15" customHeight="1" x14ac:dyDescent="0.25">
      <c r="A230" s="72" t="s">
        <v>128</v>
      </c>
      <c r="B230" s="80" t="s">
        <v>565</v>
      </c>
      <c r="C230" s="72" t="s">
        <v>185</v>
      </c>
      <c r="D230" s="1">
        <v>414</v>
      </c>
    </row>
    <row r="231" spans="1:4" ht="15" customHeight="1" x14ac:dyDescent="0.25">
      <c r="A231" s="72" t="s">
        <v>566</v>
      </c>
      <c r="B231" s="73" t="s">
        <v>567</v>
      </c>
      <c r="C231" s="72" t="s">
        <v>181</v>
      </c>
      <c r="D231" s="1">
        <v>145</v>
      </c>
    </row>
    <row r="232" spans="1:4" ht="15" customHeight="1" x14ac:dyDescent="0.25">
      <c r="A232" s="72" t="s">
        <v>58</v>
      </c>
      <c r="B232" s="80" t="s">
        <v>568</v>
      </c>
      <c r="C232" s="72" t="s">
        <v>185</v>
      </c>
      <c r="D232" s="1">
        <v>146</v>
      </c>
    </row>
    <row r="233" spans="1:4" ht="15" customHeight="1" x14ac:dyDescent="0.25">
      <c r="A233" s="72">
        <v>148</v>
      </c>
      <c r="B233" s="80" t="s">
        <v>569</v>
      </c>
      <c r="C233" s="72" t="s">
        <v>185</v>
      </c>
      <c r="D233" s="1">
        <v>148</v>
      </c>
    </row>
    <row r="234" spans="1:4" ht="15" customHeight="1" x14ac:dyDescent="0.25">
      <c r="A234" s="72" t="s">
        <v>59</v>
      </c>
      <c r="B234" s="80" t="s">
        <v>570</v>
      </c>
      <c r="C234" s="72" t="s">
        <v>181</v>
      </c>
      <c r="D234" s="1">
        <v>149</v>
      </c>
    </row>
    <row r="235" spans="1:4" ht="15" customHeight="1" x14ac:dyDescent="0.25">
      <c r="A235" s="72">
        <v>150</v>
      </c>
      <c r="B235" s="80" t="s">
        <v>571</v>
      </c>
      <c r="C235" s="72"/>
      <c r="D235" s="1">
        <v>150</v>
      </c>
    </row>
    <row r="236" spans="1:4" ht="15" customHeight="1" x14ac:dyDescent="0.25">
      <c r="A236" s="72" t="s">
        <v>572</v>
      </c>
      <c r="B236" s="80" t="s">
        <v>573</v>
      </c>
      <c r="C236" s="72" t="s">
        <v>185</v>
      </c>
      <c r="D236" s="1">
        <v>152</v>
      </c>
    </row>
    <row r="237" spans="1:4" ht="15" customHeight="1" x14ac:dyDescent="0.25">
      <c r="A237" s="72" t="s">
        <v>91</v>
      </c>
      <c r="B237" s="80" t="s">
        <v>574</v>
      </c>
      <c r="C237" s="72"/>
      <c r="D237" s="1">
        <v>156</v>
      </c>
    </row>
    <row r="238" spans="1:4" ht="15" customHeight="1" x14ac:dyDescent="0.25">
      <c r="A238" s="72" t="s">
        <v>575</v>
      </c>
      <c r="B238" s="80" t="s">
        <v>576</v>
      </c>
      <c r="C238" s="72"/>
      <c r="D238" s="1">
        <v>158</v>
      </c>
    </row>
    <row r="239" spans="1:4" ht="15" customHeight="1" x14ac:dyDescent="0.25">
      <c r="A239" s="72" t="s">
        <v>577</v>
      </c>
      <c r="B239" s="80" t="s">
        <v>578</v>
      </c>
      <c r="C239" s="72" t="s">
        <v>181</v>
      </c>
      <c r="D239" s="1">
        <v>159</v>
      </c>
    </row>
    <row r="240" spans="1:4" ht="15" customHeight="1" x14ac:dyDescent="0.25">
      <c r="A240" s="72" t="s">
        <v>92</v>
      </c>
      <c r="B240" s="80" t="s">
        <v>579</v>
      </c>
      <c r="C240" s="72" t="s">
        <v>185</v>
      </c>
      <c r="D240" s="1">
        <v>161</v>
      </c>
    </row>
    <row r="241" spans="1:4" ht="15" customHeight="1" x14ac:dyDescent="0.25">
      <c r="A241" s="72" t="s">
        <v>580</v>
      </c>
      <c r="B241" s="80" t="s">
        <v>581</v>
      </c>
      <c r="C241" s="72"/>
      <c r="D241" s="1">
        <v>162</v>
      </c>
    </row>
    <row r="242" spans="1:4" ht="15" customHeight="1" x14ac:dyDescent="0.25">
      <c r="A242" s="72" t="s">
        <v>582</v>
      </c>
      <c r="B242" s="80" t="s">
        <v>583</v>
      </c>
      <c r="C242" s="72" t="s">
        <v>181</v>
      </c>
      <c r="D242" s="1">
        <v>163</v>
      </c>
    </row>
    <row r="243" spans="1:4" ht="15" customHeight="1" x14ac:dyDescent="0.25">
      <c r="A243" s="72" t="s">
        <v>584</v>
      </c>
      <c r="B243" s="80" t="s">
        <v>585</v>
      </c>
      <c r="C243" s="72" t="s">
        <v>181</v>
      </c>
      <c r="D243" s="1">
        <v>164</v>
      </c>
    </row>
    <row r="244" spans="1:4" ht="15" customHeight="1" x14ac:dyDescent="0.25">
      <c r="A244" s="72" t="s">
        <v>586</v>
      </c>
      <c r="B244" s="80" t="s">
        <v>587</v>
      </c>
      <c r="C244" s="72" t="s">
        <v>181</v>
      </c>
      <c r="D244" s="1">
        <v>415</v>
      </c>
    </row>
    <row r="245" spans="1:4" ht="15" customHeight="1" x14ac:dyDescent="0.25">
      <c r="A245" s="72" t="s">
        <v>588</v>
      </c>
      <c r="B245" s="73" t="s">
        <v>589</v>
      </c>
      <c r="C245" s="72" t="s">
        <v>181</v>
      </c>
      <c r="D245" s="1">
        <v>165</v>
      </c>
    </row>
    <row r="246" spans="1:4" ht="15" customHeight="1" x14ac:dyDescent="0.25">
      <c r="A246" s="72" t="s">
        <v>590</v>
      </c>
      <c r="B246" s="73" t="s">
        <v>591</v>
      </c>
      <c r="C246" s="72" t="s">
        <v>181</v>
      </c>
      <c r="D246" s="1">
        <v>166</v>
      </c>
    </row>
    <row r="247" spans="1:4" ht="15" customHeight="1" x14ac:dyDescent="0.25">
      <c r="A247" s="77" t="s">
        <v>592</v>
      </c>
      <c r="B247" s="73" t="s">
        <v>593</v>
      </c>
      <c r="C247" s="72"/>
      <c r="D247" s="1">
        <v>167</v>
      </c>
    </row>
    <row r="248" spans="1:4" ht="15" customHeight="1" x14ac:dyDescent="0.25">
      <c r="A248" s="77" t="s">
        <v>594</v>
      </c>
      <c r="B248" s="73" t="s">
        <v>595</v>
      </c>
      <c r="C248" s="72" t="s">
        <v>181</v>
      </c>
      <c r="D248" s="1">
        <v>168</v>
      </c>
    </row>
    <row r="249" spans="1:4" ht="15" customHeight="1" x14ac:dyDescent="0.25">
      <c r="A249" s="72" t="s">
        <v>596</v>
      </c>
      <c r="B249" s="73" t="s">
        <v>597</v>
      </c>
      <c r="C249" s="72" t="s">
        <v>181</v>
      </c>
      <c r="D249" s="1">
        <v>169</v>
      </c>
    </row>
    <row r="250" spans="1:4" ht="15" customHeight="1" x14ac:dyDescent="0.25">
      <c r="A250" s="76" t="s">
        <v>598</v>
      </c>
      <c r="B250" s="73" t="s">
        <v>599</v>
      </c>
      <c r="C250" s="72" t="s">
        <v>185</v>
      </c>
      <c r="D250" s="1">
        <v>172</v>
      </c>
    </row>
    <row r="251" spans="1:4" ht="15" customHeight="1" x14ac:dyDescent="0.25">
      <c r="A251" s="72" t="s">
        <v>600</v>
      </c>
      <c r="B251" s="73" t="s">
        <v>601</v>
      </c>
      <c r="C251" s="72"/>
      <c r="D251" s="1">
        <v>175</v>
      </c>
    </row>
    <row r="252" spans="1:4" ht="15" customHeight="1" x14ac:dyDescent="0.25">
      <c r="A252" s="72" t="s">
        <v>602</v>
      </c>
      <c r="B252" s="73" t="s">
        <v>603</v>
      </c>
      <c r="C252" s="72"/>
      <c r="D252" s="1">
        <v>186</v>
      </c>
    </row>
    <row r="253" spans="1:4" ht="15" customHeight="1" x14ac:dyDescent="0.25">
      <c r="A253" s="72" t="s">
        <v>604</v>
      </c>
      <c r="B253" s="80" t="s">
        <v>605</v>
      </c>
      <c r="C253" s="72" t="s">
        <v>185</v>
      </c>
      <c r="D253" s="1">
        <v>185</v>
      </c>
    </row>
    <row r="254" spans="1:4" ht="15" customHeight="1" x14ac:dyDescent="0.25">
      <c r="A254" s="72" t="s">
        <v>606</v>
      </c>
      <c r="B254" s="80" t="s">
        <v>607</v>
      </c>
      <c r="C254" s="72" t="s">
        <v>185</v>
      </c>
      <c r="D254" s="1">
        <v>416</v>
      </c>
    </row>
    <row r="255" spans="1:4" ht="15" customHeight="1" x14ac:dyDescent="0.25">
      <c r="A255" s="72" t="s">
        <v>608</v>
      </c>
      <c r="B255" s="80" t="s">
        <v>609</v>
      </c>
      <c r="C255" s="72" t="s">
        <v>185</v>
      </c>
      <c r="D255" s="1">
        <v>419</v>
      </c>
    </row>
    <row r="256" spans="1:4" ht="15" customHeight="1" x14ac:dyDescent="0.25">
      <c r="A256" s="72" t="s">
        <v>610</v>
      </c>
      <c r="B256" s="80" t="s">
        <v>611</v>
      </c>
      <c r="C256" s="72" t="s">
        <v>185</v>
      </c>
      <c r="D256" s="1">
        <v>417</v>
      </c>
    </row>
    <row r="257" spans="1:4" ht="15" customHeight="1" x14ac:dyDescent="0.25">
      <c r="A257" s="72" t="s">
        <v>612</v>
      </c>
      <c r="B257" s="74" t="s">
        <v>613</v>
      </c>
      <c r="C257" s="72"/>
      <c r="D257" s="1">
        <v>187</v>
      </c>
    </row>
    <row r="258" spans="1:4" ht="15" customHeight="1" x14ac:dyDescent="0.25">
      <c r="A258" s="72" t="s">
        <v>614</v>
      </c>
      <c r="B258" s="80" t="s">
        <v>615</v>
      </c>
      <c r="C258" s="72" t="s">
        <v>185</v>
      </c>
      <c r="D258" s="1">
        <v>420</v>
      </c>
    </row>
    <row r="259" spans="1:4" ht="15" customHeight="1" x14ac:dyDescent="0.25">
      <c r="A259" s="72" t="s">
        <v>616</v>
      </c>
      <c r="B259" s="80" t="s">
        <v>617</v>
      </c>
      <c r="C259" s="72" t="s">
        <v>185</v>
      </c>
      <c r="D259" s="1">
        <v>421</v>
      </c>
    </row>
    <row r="260" spans="1:4" ht="15" customHeight="1" x14ac:dyDescent="0.25">
      <c r="A260" s="72" t="s">
        <v>618</v>
      </c>
      <c r="B260" s="80" t="s">
        <v>619</v>
      </c>
      <c r="C260" s="72" t="s">
        <v>185</v>
      </c>
      <c r="D260" s="1">
        <v>422</v>
      </c>
    </row>
    <row r="261" spans="1:4" ht="15" customHeight="1" x14ac:dyDescent="0.25">
      <c r="A261" s="72" t="s">
        <v>620</v>
      </c>
      <c r="B261" s="80" t="s">
        <v>621</v>
      </c>
      <c r="C261" s="72" t="s">
        <v>185</v>
      </c>
      <c r="D261" s="1">
        <v>423</v>
      </c>
    </row>
    <row r="262" spans="1:4" ht="15" customHeight="1" x14ac:dyDescent="0.25">
      <c r="A262" s="72" t="s">
        <v>622</v>
      </c>
      <c r="B262" s="80" t="s">
        <v>623</v>
      </c>
      <c r="C262" s="72" t="s">
        <v>185</v>
      </c>
      <c r="D262" s="1">
        <v>188</v>
      </c>
    </row>
    <row r="263" spans="1:4" ht="15" customHeight="1" x14ac:dyDescent="0.25">
      <c r="A263" s="72" t="s">
        <v>624</v>
      </c>
      <c r="B263" s="73" t="s">
        <v>625</v>
      </c>
      <c r="C263" s="72" t="s">
        <v>181</v>
      </c>
      <c r="D263" s="1">
        <v>189</v>
      </c>
    </row>
    <row r="264" spans="1:4" ht="15" customHeight="1" x14ac:dyDescent="0.25">
      <c r="A264" s="72" t="s">
        <v>93</v>
      </c>
      <c r="B264" s="80" t="s">
        <v>626</v>
      </c>
      <c r="C264" s="72" t="s">
        <v>185</v>
      </c>
      <c r="D264" s="1">
        <v>520</v>
      </c>
    </row>
    <row r="265" spans="1:4" ht="15" customHeight="1" x14ac:dyDescent="0.25">
      <c r="A265" s="72" t="s">
        <v>627</v>
      </c>
      <c r="B265" s="80" t="s">
        <v>628</v>
      </c>
      <c r="C265" s="72"/>
      <c r="D265" s="1">
        <v>247</v>
      </c>
    </row>
    <row r="266" spans="1:4" ht="15" customHeight="1" x14ac:dyDescent="0.25">
      <c r="A266" s="72" t="s">
        <v>629</v>
      </c>
      <c r="B266" s="80" t="s">
        <v>630</v>
      </c>
      <c r="C266" s="72"/>
      <c r="D266" s="1">
        <v>248</v>
      </c>
    </row>
    <row r="267" spans="1:4" ht="15" customHeight="1" x14ac:dyDescent="0.25">
      <c r="A267" s="72" t="s">
        <v>94</v>
      </c>
      <c r="B267" s="80" t="s">
        <v>631</v>
      </c>
      <c r="C267" s="72" t="s">
        <v>185</v>
      </c>
      <c r="D267" s="1">
        <v>328</v>
      </c>
    </row>
    <row r="268" spans="1:4" ht="15" customHeight="1" x14ac:dyDescent="0.25">
      <c r="A268" s="72" t="s">
        <v>632</v>
      </c>
      <c r="B268" s="80" t="s">
        <v>633</v>
      </c>
      <c r="C268" s="72" t="s">
        <v>185</v>
      </c>
      <c r="D268" s="1">
        <v>194</v>
      </c>
    </row>
    <row r="269" spans="1:4" ht="15" customHeight="1" x14ac:dyDescent="0.25">
      <c r="A269" s="72" t="s">
        <v>634</v>
      </c>
      <c r="B269" s="80" t="s">
        <v>635</v>
      </c>
      <c r="C269" s="72" t="s">
        <v>185</v>
      </c>
      <c r="D269" s="1">
        <v>197</v>
      </c>
    </row>
    <row r="270" spans="1:4" ht="15" customHeight="1" x14ac:dyDescent="0.25">
      <c r="A270" s="72" t="s">
        <v>636</v>
      </c>
      <c r="B270" s="80" t="s">
        <v>637</v>
      </c>
      <c r="C270" s="72" t="s">
        <v>181</v>
      </c>
      <c r="D270" s="1">
        <v>198</v>
      </c>
    </row>
    <row r="271" spans="1:4" ht="15" customHeight="1" x14ac:dyDescent="0.25">
      <c r="A271" s="72" t="s">
        <v>638</v>
      </c>
      <c r="B271" s="75" t="s">
        <v>639</v>
      </c>
      <c r="C271" s="72"/>
      <c r="D271" s="1">
        <v>521</v>
      </c>
    </row>
    <row r="272" spans="1:4" ht="15" customHeight="1" x14ac:dyDescent="0.25">
      <c r="A272" s="72" t="s">
        <v>640</v>
      </c>
      <c r="B272" s="73" t="s">
        <v>641</v>
      </c>
      <c r="C272" s="72"/>
      <c r="D272" s="1">
        <v>199</v>
      </c>
    </row>
    <row r="273" spans="1:4" ht="15" customHeight="1" x14ac:dyDescent="0.25">
      <c r="A273" s="72">
        <v>200</v>
      </c>
      <c r="B273" s="73" t="s">
        <v>642</v>
      </c>
      <c r="C273" s="72" t="s">
        <v>181</v>
      </c>
      <c r="D273" s="1">
        <v>200</v>
      </c>
    </row>
    <row r="274" spans="1:4" ht="15" customHeight="1" x14ac:dyDescent="0.25">
      <c r="A274" s="72" t="s">
        <v>643</v>
      </c>
      <c r="B274" s="80" t="s">
        <v>644</v>
      </c>
      <c r="C274" s="72" t="s">
        <v>185</v>
      </c>
      <c r="D274" s="1">
        <v>201</v>
      </c>
    </row>
    <row r="275" spans="1:4" ht="15" customHeight="1" x14ac:dyDescent="0.25">
      <c r="A275" s="72" t="s">
        <v>645</v>
      </c>
      <c r="B275" s="80" t="s">
        <v>646</v>
      </c>
      <c r="C275" s="72" t="s">
        <v>185</v>
      </c>
      <c r="D275" s="1">
        <v>202</v>
      </c>
    </row>
    <row r="276" spans="1:4" ht="15" customHeight="1" x14ac:dyDescent="0.25">
      <c r="A276" s="72" t="s">
        <v>647</v>
      </c>
      <c r="B276" s="80" t="s">
        <v>648</v>
      </c>
      <c r="C276" s="72"/>
      <c r="D276" s="1">
        <v>258</v>
      </c>
    </row>
    <row r="277" spans="1:4" ht="15" customHeight="1" x14ac:dyDescent="0.25">
      <c r="A277" s="72" t="s">
        <v>649</v>
      </c>
      <c r="B277" s="80" t="s">
        <v>650</v>
      </c>
      <c r="C277" s="72" t="s">
        <v>185</v>
      </c>
      <c r="D277" s="1">
        <v>259</v>
      </c>
    </row>
    <row r="278" spans="1:4" ht="15" customHeight="1" x14ac:dyDescent="0.25">
      <c r="A278" s="72" t="s">
        <v>651</v>
      </c>
      <c r="B278" s="80" t="s">
        <v>652</v>
      </c>
      <c r="C278" s="72" t="s">
        <v>185</v>
      </c>
      <c r="D278" s="1">
        <v>260</v>
      </c>
    </row>
    <row r="279" spans="1:4" ht="15" customHeight="1" x14ac:dyDescent="0.25">
      <c r="A279" s="72" t="s">
        <v>653</v>
      </c>
      <c r="B279" s="80" t="s">
        <v>654</v>
      </c>
      <c r="C279" s="72" t="s">
        <v>185</v>
      </c>
      <c r="D279" s="1">
        <v>261</v>
      </c>
    </row>
    <row r="280" spans="1:4" ht="15" customHeight="1" x14ac:dyDescent="0.25">
      <c r="A280" s="72" t="s">
        <v>655</v>
      </c>
      <c r="B280" s="80" t="s">
        <v>656</v>
      </c>
      <c r="C280" s="72" t="s">
        <v>185</v>
      </c>
      <c r="D280" s="1">
        <v>262</v>
      </c>
    </row>
    <row r="281" spans="1:4" ht="15" customHeight="1" x14ac:dyDescent="0.25">
      <c r="A281" s="72" t="s">
        <v>657</v>
      </c>
      <c r="B281" s="73" t="s">
        <v>658</v>
      </c>
      <c r="C281" s="72" t="s">
        <v>181</v>
      </c>
      <c r="D281" s="1">
        <v>320</v>
      </c>
    </row>
    <row r="282" spans="1:4" ht="15" customHeight="1" x14ac:dyDescent="0.25">
      <c r="A282" s="72" t="s">
        <v>95</v>
      </c>
      <c r="B282" s="75" t="s">
        <v>659</v>
      </c>
      <c r="C282" s="72" t="s">
        <v>181</v>
      </c>
      <c r="D282" s="1">
        <v>523</v>
      </c>
    </row>
    <row r="283" spans="1:4" ht="15" customHeight="1" x14ac:dyDescent="0.25">
      <c r="A283" s="72" t="s">
        <v>660</v>
      </c>
      <c r="B283" s="73" t="s">
        <v>661</v>
      </c>
      <c r="C283" s="72"/>
      <c r="D283" s="1">
        <v>204</v>
      </c>
    </row>
    <row r="284" spans="1:4" ht="15" customHeight="1" x14ac:dyDescent="0.25">
      <c r="A284" s="72" t="s">
        <v>662</v>
      </c>
      <c r="B284" s="73" t="s">
        <v>663</v>
      </c>
      <c r="C284" s="72"/>
      <c r="D284" s="1">
        <v>205</v>
      </c>
    </row>
    <row r="285" spans="1:4" ht="15" customHeight="1" x14ac:dyDescent="0.25">
      <c r="A285" s="72" t="s">
        <v>664</v>
      </c>
      <c r="B285" s="80" t="s">
        <v>665</v>
      </c>
      <c r="C285" s="72" t="s">
        <v>185</v>
      </c>
      <c r="D285" s="1">
        <v>210</v>
      </c>
    </row>
    <row r="286" spans="1:4" ht="15" customHeight="1" x14ac:dyDescent="0.25">
      <c r="A286" s="72" t="s">
        <v>666</v>
      </c>
      <c r="B286" s="80" t="s">
        <v>667</v>
      </c>
      <c r="C286" s="72" t="s">
        <v>185</v>
      </c>
      <c r="D286" s="1">
        <v>211</v>
      </c>
    </row>
    <row r="287" spans="1:4" ht="15" customHeight="1" x14ac:dyDescent="0.25">
      <c r="A287" s="72" t="s">
        <v>668</v>
      </c>
      <c r="B287" s="80" t="s">
        <v>669</v>
      </c>
      <c r="C287" s="72" t="s">
        <v>185</v>
      </c>
      <c r="D287" s="1">
        <v>524</v>
      </c>
    </row>
    <row r="288" spans="1:4" ht="15" customHeight="1" x14ac:dyDescent="0.25">
      <c r="A288" s="72" t="s">
        <v>670</v>
      </c>
      <c r="B288" s="80" t="s">
        <v>671</v>
      </c>
      <c r="C288" s="72" t="s">
        <v>185</v>
      </c>
      <c r="D288" s="1">
        <v>213</v>
      </c>
    </row>
    <row r="289" spans="1:4" ht="15" customHeight="1" x14ac:dyDescent="0.25">
      <c r="A289" s="72" t="s">
        <v>672</v>
      </c>
      <c r="B289" s="80" t="s">
        <v>673</v>
      </c>
      <c r="C289" s="72" t="s">
        <v>181</v>
      </c>
      <c r="D289" s="1">
        <v>319</v>
      </c>
    </row>
    <row r="290" spans="1:4" ht="15" customHeight="1" x14ac:dyDescent="0.25">
      <c r="A290" s="72" t="s">
        <v>674</v>
      </c>
      <c r="B290" s="73" t="s">
        <v>675</v>
      </c>
      <c r="C290" s="72" t="s">
        <v>181</v>
      </c>
      <c r="D290" s="1">
        <v>214</v>
      </c>
    </row>
    <row r="291" spans="1:4" ht="15" customHeight="1" x14ac:dyDescent="0.25">
      <c r="A291" s="72" t="s">
        <v>676</v>
      </c>
      <c r="B291" s="80" t="s">
        <v>677</v>
      </c>
      <c r="C291" s="72" t="s">
        <v>181</v>
      </c>
      <c r="D291" s="1">
        <v>221</v>
      </c>
    </row>
    <row r="292" spans="1:4" ht="15" customHeight="1" x14ac:dyDescent="0.25">
      <c r="A292" s="72" t="s">
        <v>678</v>
      </c>
      <c r="B292" s="80" t="s">
        <v>679</v>
      </c>
      <c r="C292" s="72" t="s">
        <v>181</v>
      </c>
      <c r="D292" s="1">
        <v>263</v>
      </c>
    </row>
    <row r="293" spans="1:4" ht="15" customHeight="1" x14ac:dyDescent="0.25">
      <c r="A293" s="72" t="s">
        <v>680</v>
      </c>
      <c r="B293" s="80" t="s">
        <v>681</v>
      </c>
      <c r="C293" s="72" t="s">
        <v>181</v>
      </c>
      <c r="D293" s="1">
        <v>264</v>
      </c>
    </row>
    <row r="294" spans="1:4" ht="15" customHeight="1" x14ac:dyDescent="0.25">
      <c r="A294" s="72" t="s">
        <v>682</v>
      </c>
      <c r="B294" s="80" t="s">
        <v>683</v>
      </c>
      <c r="C294" s="72" t="s">
        <v>181</v>
      </c>
      <c r="D294" s="1">
        <v>49</v>
      </c>
    </row>
    <row r="295" spans="1:4" ht="15" customHeight="1" x14ac:dyDescent="0.25">
      <c r="A295" s="72" t="s">
        <v>684</v>
      </c>
      <c r="B295" s="80" t="s">
        <v>685</v>
      </c>
      <c r="C295" s="72" t="s">
        <v>181</v>
      </c>
      <c r="D295" s="1">
        <v>50</v>
      </c>
    </row>
    <row r="296" spans="1:4" ht="15" customHeight="1" x14ac:dyDescent="0.25">
      <c r="A296" s="72" t="s">
        <v>686</v>
      </c>
      <c r="B296" s="80" t="s">
        <v>687</v>
      </c>
      <c r="C296" s="72"/>
      <c r="D296" s="1">
        <v>51</v>
      </c>
    </row>
    <row r="297" spans="1:4" ht="15" customHeight="1" x14ac:dyDescent="0.25">
      <c r="A297" s="72" t="s">
        <v>688</v>
      </c>
      <c r="B297" s="73" t="s">
        <v>689</v>
      </c>
      <c r="C297" s="72" t="s">
        <v>181</v>
      </c>
      <c r="D297" s="1">
        <v>223</v>
      </c>
    </row>
    <row r="298" spans="1:4" ht="15" customHeight="1" x14ac:dyDescent="0.25">
      <c r="A298" s="72" t="s">
        <v>690</v>
      </c>
      <c r="B298" s="73" t="s">
        <v>691</v>
      </c>
      <c r="C298" s="72" t="s">
        <v>181</v>
      </c>
      <c r="D298" s="1">
        <v>224</v>
      </c>
    </row>
    <row r="299" spans="1:4" ht="15" customHeight="1" x14ac:dyDescent="0.25">
      <c r="A299" s="72" t="s">
        <v>692</v>
      </c>
      <c r="B299" s="80" t="s">
        <v>693</v>
      </c>
      <c r="C299" s="72" t="s">
        <v>185</v>
      </c>
      <c r="D299" s="1">
        <v>225</v>
      </c>
    </row>
    <row r="300" spans="1:4" ht="15" customHeight="1" x14ac:dyDescent="0.25">
      <c r="A300" s="72">
        <v>227</v>
      </c>
      <c r="B300" s="80" t="s">
        <v>694</v>
      </c>
      <c r="C300" s="72"/>
      <c r="D300" s="1">
        <v>227</v>
      </c>
    </row>
    <row r="301" spans="1:4" ht="15" customHeight="1" x14ac:dyDescent="0.25">
      <c r="A301" s="72" t="s">
        <v>695</v>
      </c>
      <c r="B301" s="80" t="s">
        <v>696</v>
      </c>
      <c r="C301" s="72" t="s">
        <v>181</v>
      </c>
      <c r="D301" s="1">
        <v>357</v>
      </c>
    </row>
    <row r="302" spans="1:4" ht="15" customHeight="1" x14ac:dyDescent="0.25">
      <c r="A302" s="72" t="s">
        <v>697</v>
      </c>
      <c r="B302" s="80" t="s">
        <v>698</v>
      </c>
      <c r="C302" s="72" t="s">
        <v>185</v>
      </c>
      <c r="D302" s="1">
        <v>228</v>
      </c>
    </row>
    <row r="303" spans="1:4" ht="15" customHeight="1" x14ac:dyDescent="0.25">
      <c r="A303" s="72" t="s">
        <v>60</v>
      </c>
      <c r="B303" s="80" t="s">
        <v>699</v>
      </c>
      <c r="C303" s="72" t="s">
        <v>185</v>
      </c>
      <c r="D303" s="1">
        <v>229</v>
      </c>
    </row>
    <row r="304" spans="1:4" ht="15" customHeight="1" x14ac:dyDescent="0.25">
      <c r="A304" s="72" t="s">
        <v>700</v>
      </c>
      <c r="B304" s="80" t="s">
        <v>701</v>
      </c>
      <c r="C304" s="72"/>
      <c r="D304" s="1">
        <v>231</v>
      </c>
    </row>
    <row r="305" spans="1:4" ht="15" customHeight="1" x14ac:dyDescent="0.25">
      <c r="A305" s="72" t="s">
        <v>702</v>
      </c>
      <c r="B305" s="80" t="s">
        <v>703</v>
      </c>
      <c r="C305" s="72" t="s">
        <v>185</v>
      </c>
      <c r="D305" s="1">
        <v>232</v>
      </c>
    </row>
    <row r="306" spans="1:4" ht="15" customHeight="1" x14ac:dyDescent="0.25">
      <c r="A306" s="72" t="s">
        <v>96</v>
      </c>
      <c r="B306" s="80" t="s">
        <v>704</v>
      </c>
      <c r="C306" s="72" t="s">
        <v>185</v>
      </c>
      <c r="D306" s="1">
        <v>233</v>
      </c>
    </row>
    <row r="307" spans="1:4" ht="15" customHeight="1" x14ac:dyDescent="0.25">
      <c r="A307" s="72" t="s">
        <v>705</v>
      </c>
      <c r="B307" s="80" t="s">
        <v>706</v>
      </c>
      <c r="C307" s="72" t="s">
        <v>185</v>
      </c>
      <c r="D307" s="1">
        <v>234</v>
      </c>
    </row>
    <row r="308" spans="1:4" ht="15" customHeight="1" x14ac:dyDescent="0.25">
      <c r="A308" s="72" t="s">
        <v>707</v>
      </c>
      <c r="B308" s="80" t="s">
        <v>708</v>
      </c>
      <c r="C308" s="72" t="s">
        <v>185</v>
      </c>
      <c r="D308" s="1">
        <v>265</v>
      </c>
    </row>
    <row r="309" spans="1:4" ht="15" customHeight="1" x14ac:dyDescent="0.25">
      <c r="A309" s="72" t="s">
        <v>709</v>
      </c>
      <c r="B309" s="80" t="s">
        <v>710</v>
      </c>
      <c r="C309" s="72" t="s">
        <v>185</v>
      </c>
      <c r="D309" s="1">
        <v>266</v>
      </c>
    </row>
    <row r="310" spans="1:4" ht="15" customHeight="1" x14ac:dyDescent="0.25">
      <c r="A310" s="72" t="s">
        <v>711</v>
      </c>
      <c r="B310" s="80" t="s">
        <v>712</v>
      </c>
      <c r="C310" s="72"/>
      <c r="D310" s="1">
        <v>267</v>
      </c>
    </row>
    <row r="311" spans="1:4" ht="15" customHeight="1" x14ac:dyDescent="0.25">
      <c r="A311" s="72" t="s">
        <v>713</v>
      </c>
      <c r="B311" s="80" t="s">
        <v>714</v>
      </c>
      <c r="C311" s="72" t="s">
        <v>185</v>
      </c>
      <c r="D311" s="1">
        <v>268</v>
      </c>
    </row>
    <row r="312" spans="1:4" ht="15" customHeight="1" x14ac:dyDescent="0.25">
      <c r="A312" s="72" t="s">
        <v>715</v>
      </c>
      <c r="B312" s="80" t="s">
        <v>716</v>
      </c>
      <c r="C312" s="72" t="s">
        <v>185</v>
      </c>
      <c r="D312" s="1">
        <v>269</v>
      </c>
    </row>
    <row r="313" spans="1:4" ht="15" customHeight="1" x14ac:dyDescent="0.25">
      <c r="A313" s="72" t="s">
        <v>717</v>
      </c>
      <c r="B313" s="80" t="s">
        <v>718</v>
      </c>
      <c r="C313" s="72" t="s">
        <v>185</v>
      </c>
      <c r="D313" s="1">
        <v>270</v>
      </c>
    </row>
    <row r="314" spans="1:4" ht="15" customHeight="1" x14ac:dyDescent="0.25">
      <c r="A314" s="72" t="s">
        <v>719</v>
      </c>
      <c r="B314" s="80" t="s">
        <v>720</v>
      </c>
      <c r="C314" s="72" t="s">
        <v>185</v>
      </c>
      <c r="D314" s="1">
        <v>271</v>
      </c>
    </row>
    <row r="315" spans="1:4" ht="15" customHeight="1" x14ac:dyDescent="0.25">
      <c r="A315" s="72" t="s">
        <v>721</v>
      </c>
      <c r="B315" s="80" t="s">
        <v>722</v>
      </c>
      <c r="C315" s="72" t="s">
        <v>185</v>
      </c>
      <c r="D315" s="1">
        <v>272</v>
      </c>
    </row>
    <row r="316" spans="1:4" ht="15" customHeight="1" x14ac:dyDescent="0.25">
      <c r="A316" s="72" t="s">
        <v>173</v>
      </c>
      <c r="B316" s="80" t="s">
        <v>723</v>
      </c>
      <c r="C316" s="72" t="s">
        <v>185</v>
      </c>
      <c r="D316" s="1">
        <v>236</v>
      </c>
    </row>
    <row r="317" spans="1:4" ht="15" customHeight="1" x14ac:dyDescent="0.25">
      <c r="A317" s="72" t="s">
        <v>724</v>
      </c>
      <c r="B317" s="80" t="s">
        <v>725</v>
      </c>
      <c r="C317" s="72" t="s">
        <v>185</v>
      </c>
      <c r="D317" s="1">
        <v>237</v>
      </c>
    </row>
    <row r="318" spans="1:4" ht="15" customHeight="1" x14ac:dyDescent="0.25">
      <c r="A318" s="72" t="s">
        <v>726</v>
      </c>
      <c r="B318" s="80" t="s">
        <v>727</v>
      </c>
      <c r="C318" s="72" t="s">
        <v>185</v>
      </c>
      <c r="D318" s="1">
        <v>235</v>
      </c>
    </row>
    <row r="319" spans="1:4" ht="15" customHeight="1" x14ac:dyDescent="0.25">
      <c r="A319" s="72" t="s">
        <v>728</v>
      </c>
      <c r="B319" s="73" t="s">
        <v>729</v>
      </c>
      <c r="C319" s="72">
        <v>0</v>
      </c>
      <c r="D319" s="1">
        <v>238</v>
      </c>
    </row>
    <row r="320" spans="1:4" ht="15" customHeight="1" x14ac:dyDescent="0.25">
      <c r="A320" s="72" t="s">
        <v>129</v>
      </c>
      <c r="B320" s="80" t="s">
        <v>730</v>
      </c>
      <c r="C320" s="72" t="s">
        <v>185</v>
      </c>
      <c r="D320" s="1">
        <v>424</v>
      </c>
    </row>
    <row r="321" spans="1:4" ht="15" customHeight="1" x14ac:dyDescent="0.25">
      <c r="A321" s="72" t="s">
        <v>130</v>
      </c>
      <c r="B321" s="80" t="s">
        <v>731</v>
      </c>
      <c r="C321" s="72" t="s">
        <v>185</v>
      </c>
      <c r="D321" s="1">
        <v>425</v>
      </c>
    </row>
    <row r="322" spans="1:4" ht="15" customHeight="1" x14ac:dyDescent="0.25">
      <c r="A322" s="72">
        <v>239</v>
      </c>
      <c r="B322" s="80" t="s">
        <v>732</v>
      </c>
      <c r="C322" s="72" t="s">
        <v>181</v>
      </c>
      <c r="D322" s="1">
        <v>239</v>
      </c>
    </row>
    <row r="323" spans="1:4" ht="15" customHeight="1" x14ac:dyDescent="0.25">
      <c r="A323" s="72" t="s">
        <v>733</v>
      </c>
      <c r="B323" s="73" t="s">
        <v>734</v>
      </c>
      <c r="C323" s="72" t="s">
        <v>181</v>
      </c>
      <c r="D323" s="1">
        <v>241</v>
      </c>
    </row>
    <row r="324" spans="1:4" ht="15" customHeight="1" x14ac:dyDescent="0.25">
      <c r="A324" s="72" t="s">
        <v>47</v>
      </c>
      <c r="B324" s="80" t="s">
        <v>735</v>
      </c>
      <c r="C324" s="72" t="s">
        <v>185</v>
      </c>
      <c r="D324" s="1">
        <v>250</v>
      </c>
    </row>
    <row r="325" spans="1:4" ht="15" customHeight="1" x14ac:dyDescent="0.25">
      <c r="A325" s="72" t="s">
        <v>736</v>
      </c>
      <c r="B325" s="80" t="s">
        <v>737</v>
      </c>
      <c r="C325" s="72" t="s">
        <v>181</v>
      </c>
      <c r="D325" s="1">
        <v>251</v>
      </c>
    </row>
    <row r="326" spans="1:4" ht="15" customHeight="1" x14ac:dyDescent="0.25">
      <c r="A326" s="72" t="s">
        <v>738</v>
      </c>
      <c r="B326" s="73" t="s">
        <v>739</v>
      </c>
      <c r="C326" s="72" t="s">
        <v>181</v>
      </c>
      <c r="D326" s="1">
        <v>252</v>
      </c>
    </row>
    <row r="327" spans="1:4" ht="15" customHeight="1" x14ac:dyDescent="0.25">
      <c r="A327" s="72" t="s">
        <v>740</v>
      </c>
      <c r="B327" s="73" t="s">
        <v>741</v>
      </c>
      <c r="C327" s="72" t="s">
        <v>181</v>
      </c>
      <c r="D327" s="1">
        <v>253</v>
      </c>
    </row>
    <row r="328" spans="1:4" ht="15" customHeight="1" x14ac:dyDescent="0.25">
      <c r="A328" s="72" t="s">
        <v>742</v>
      </c>
      <c r="B328" s="80" t="s">
        <v>743</v>
      </c>
      <c r="C328" s="72" t="s">
        <v>185</v>
      </c>
      <c r="D328" s="1">
        <v>285</v>
      </c>
    </row>
    <row r="329" spans="1:4" ht="15" customHeight="1" x14ac:dyDescent="0.25">
      <c r="A329" s="72">
        <v>352</v>
      </c>
      <c r="B329" s="80" t="s">
        <v>744</v>
      </c>
      <c r="C329" s="72" t="s">
        <v>185</v>
      </c>
      <c r="D329" s="1">
        <v>352</v>
      </c>
    </row>
    <row r="330" spans="1:4" ht="15" customHeight="1" x14ac:dyDescent="0.25">
      <c r="A330" s="72" t="s">
        <v>745</v>
      </c>
      <c r="B330" s="73" t="s">
        <v>746</v>
      </c>
      <c r="C330" s="72" t="s">
        <v>181</v>
      </c>
      <c r="D330" s="1">
        <v>255</v>
      </c>
    </row>
    <row r="331" spans="1:4" ht="15" customHeight="1" x14ac:dyDescent="0.25">
      <c r="A331" s="72" t="s">
        <v>747</v>
      </c>
      <c r="B331" s="73" t="s">
        <v>748</v>
      </c>
      <c r="C331" s="72"/>
      <c r="D331" s="1">
        <v>256</v>
      </c>
    </row>
    <row r="332" spans="1:4" ht="15" customHeight="1" x14ac:dyDescent="0.25">
      <c r="A332" s="72" t="s">
        <v>749</v>
      </c>
      <c r="B332" s="80" t="s">
        <v>750</v>
      </c>
      <c r="C332" s="72" t="s">
        <v>181</v>
      </c>
      <c r="D332" s="1">
        <v>254</v>
      </c>
    </row>
    <row r="333" spans="1:4" ht="15" customHeight="1" x14ac:dyDescent="0.25">
      <c r="A333" s="72" t="s">
        <v>751</v>
      </c>
      <c r="B333" s="73" t="s">
        <v>752</v>
      </c>
      <c r="C333" s="72"/>
      <c r="D333" s="1">
        <v>276</v>
      </c>
    </row>
    <row r="334" spans="1:4" ht="15" customHeight="1" x14ac:dyDescent="0.25">
      <c r="A334" s="72" t="s">
        <v>753</v>
      </c>
      <c r="B334" s="73" t="s">
        <v>754</v>
      </c>
      <c r="C334" s="72"/>
      <c r="D334" s="1">
        <v>277</v>
      </c>
    </row>
    <row r="335" spans="1:4" ht="15" customHeight="1" x14ac:dyDescent="0.25">
      <c r="A335" s="72" t="s">
        <v>755</v>
      </c>
      <c r="B335" s="80" t="s">
        <v>756</v>
      </c>
      <c r="C335" s="72" t="s">
        <v>185</v>
      </c>
      <c r="D335" s="1">
        <v>278</v>
      </c>
    </row>
    <row r="336" spans="1:4" ht="15" customHeight="1" x14ac:dyDescent="0.25">
      <c r="A336" s="72" t="s">
        <v>757</v>
      </c>
      <c r="B336" s="73" t="s">
        <v>758</v>
      </c>
      <c r="C336" s="72"/>
      <c r="D336" s="1">
        <v>279</v>
      </c>
    </row>
    <row r="337" spans="1:4" ht="15" customHeight="1" x14ac:dyDescent="0.25">
      <c r="A337" s="72" t="s">
        <v>759</v>
      </c>
      <c r="B337" s="80" t="s">
        <v>760</v>
      </c>
      <c r="C337" s="72" t="s">
        <v>185</v>
      </c>
      <c r="D337" s="1">
        <v>280</v>
      </c>
    </row>
    <row r="338" spans="1:4" ht="15" customHeight="1" x14ac:dyDescent="0.25">
      <c r="A338" s="72" t="s">
        <v>761</v>
      </c>
      <c r="B338" s="80" t="s">
        <v>762</v>
      </c>
      <c r="C338" s="72" t="s">
        <v>185</v>
      </c>
      <c r="D338" s="1">
        <v>281</v>
      </c>
    </row>
    <row r="339" spans="1:4" ht="15" customHeight="1" x14ac:dyDescent="0.25">
      <c r="A339" s="72" t="s">
        <v>763</v>
      </c>
      <c r="B339" s="80" t="s">
        <v>764</v>
      </c>
      <c r="C339" s="72"/>
      <c r="D339" s="1">
        <v>282</v>
      </c>
    </row>
    <row r="340" spans="1:4" ht="15" customHeight="1" x14ac:dyDescent="0.25">
      <c r="A340" s="72" t="s">
        <v>765</v>
      </c>
      <c r="B340" s="80" t="s">
        <v>766</v>
      </c>
      <c r="C340" s="72" t="s">
        <v>185</v>
      </c>
      <c r="D340" s="1">
        <v>286</v>
      </c>
    </row>
    <row r="341" spans="1:4" ht="15" customHeight="1" x14ac:dyDescent="0.25">
      <c r="A341" s="72" t="s">
        <v>767</v>
      </c>
      <c r="B341" s="80" t="s">
        <v>768</v>
      </c>
      <c r="C341" s="72" t="s">
        <v>185</v>
      </c>
      <c r="D341" s="1">
        <v>287</v>
      </c>
    </row>
    <row r="342" spans="1:4" ht="15" customHeight="1" x14ac:dyDescent="0.25">
      <c r="A342" s="72" t="s">
        <v>171</v>
      </c>
      <c r="B342" s="80" t="s">
        <v>769</v>
      </c>
      <c r="C342" s="72" t="s">
        <v>185</v>
      </c>
      <c r="D342" s="1">
        <v>297</v>
      </c>
    </row>
    <row r="343" spans="1:4" ht="15" customHeight="1" x14ac:dyDescent="0.25">
      <c r="A343" s="72" t="s">
        <v>770</v>
      </c>
      <c r="B343" s="80" t="s">
        <v>771</v>
      </c>
      <c r="C343" s="72" t="s">
        <v>185</v>
      </c>
      <c r="D343" s="1">
        <v>288</v>
      </c>
    </row>
    <row r="344" spans="1:4" ht="15" customHeight="1" x14ac:dyDescent="0.25">
      <c r="A344" s="72" t="s">
        <v>61</v>
      </c>
      <c r="B344" s="80" t="s">
        <v>772</v>
      </c>
      <c r="C344" s="72" t="s">
        <v>185</v>
      </c>
      <c r="D344" s="1">
        <v>289</v>
      </c>
    </row>
    <row r="345" spans="1:4" ht="15" customHeight="1" x14ac:dyDescent="0.25">
      <c r="A345" s="72" t="s">
        <v>773</v>
      </c>
      <c r="B345" s="80" t="s">
        <v>774</v>
      </c>
      <c r="C345" s="72" t="s">
        <v>185</v>
      </c>
      <c r="D345" s="1">
        <v>290</v>
      </c>
    </row>
    <row r="346" spans="1:4" ht="15" customHeight="1" x14ac:dyDescent="0.25">
      <c r="A346" s="72" t="s">
        <v>775</v>
      </c>
      <c r="B346" s="73" t="s">
        <v>776</v>
      </c>
      <c r="C346" s="72" t="s">
        <v>181</v>
      </c>
      <c r="D346" s="1">
        <v>291</v>
      </c>
    </row>
    <row r="347" spans="1:4" ht="15" customHeight="1" x14ac:dyDescent="0.25">
      <c r="A347" s="72" t="s">
        <v>97</v>
      </c>
      <c r="B347" s="80" t="s">
        <v>777</v>
      </c>
      <c r="C347" s="72" t="s">
        <v>185</v>
      </c>
      <c r="D347" s="1">
        <v>292</v>
      </c>
    </row>
    <row r="348" spans="1:4" ht="15" customHeight="1" x14ac:dyDescent="0.25">
      <c r="A348" s="72" t="s">
        <v>778</v>
      </c>
      <c r="B348" s="80" t="s">
        <v>779</v>
      </c>
      <c r="C348" s="72"/>
      <c r="D348" s="1">
        <v>69</v>
      </c>
    </row>
    <row r="349" spans="1:4" ht="15" customHeight="1" x14ac:dyDescent="0.25">
      <c r="A349" s="72" t="s">
        <v>98</v>
      </c>
      <c r="B349" s="80" t="s">
        <v>780</v>
      </c>
      <c r="C349" s="72" t="s">
        <v>185</v>
      </c>
      <c r="D349" s="1">
        <v>240</v>
      </c>
    </row>
    <row r="350" spans="1:4" ht="15" customHeight="1" x14ac:dyDescent="0.25">
      <c r="A350" s="77" t="s">
        <v>781</v>
      </c>
      <c r="B350" s="80" t="s">
        <v>782</v>
      </c>
      <c r="C350" s="72" t="s">
        <v>181</v>
      </c>
      <c r="D350" s="1">
        <v>293</v>
      </c>
    </row>
    <row r="351" spans="1:4" ht="15" customHeight="1" x14ac:dyDescent="0.25">
      <c r="A351" s="72" t="s">
        <v>783</v>
      </c>
      <c r="B351" s="80" t="s">
        <v>784</v>
      </c>
      <c r="C351" s="72" t="s">
        <v>185</v>
      </c>
      <c r="D351" s="1">
        <v>294</v>
      </c>
    </row>
    <row r="352" spans="1:4" ht="15" customHeight="1" x14ac:dyDescent="0.25">
      <c r="A352" s="72" t="s">
        <v>131</v>
      </c>
      <c r="B352" s="80" t="s">
        <v>785</v>
      </c>
      <c r="C352" s="72" t="s">
        <v>185</v>
      </c>
      <c r="D352" s="1">
        <v>426</v>
      </c>
    </row>
    <row r="353" spans="1:4" ht="15" customHeight="1" x14ac:dyDescent="0.25">
      <c r="A353" s="72" t="s">
        <v>786</v>
      </c>
      <c r="B353" s="80" t="s">
        <v>787</v>
      </c>
      <c r="C353" s="72" t="s">
        <v>185</v>
      </c>
      <c r="D353" s="1">
        <v>570</v>
      </c>
    </row>
    <row r="354" spans="1:4" ht="15" customHeight="1" x14ac:dyDescent="0.25">
      <c r="A354" s="72" t="s">
        <v>788</v>
      </c>
      <c r="B354" s="80" t="s">
        <v>789</v>
      </c>
      <c r="C354" s="72"/>
      <c r="D354" s="1">
        <v>295</v>
      </c>
    </row>
    <row r="355" spans="1:4" ht="15" customHeight="1" x14ac:dyDescent="0.25">
      <c r="A355" s="72" t="s">
        <v>790</v>
      </c>
      <c r="B355" s="80" t="s">
        <v>791</v>
      </c>
      <c r="C355" s="72" t="s">
        <v>185</v>
      </c>
      <c r="D355" s="1">
        <v>300</v>
      </c>
    </row>
    <row r="356" spans="1:4" ht="15" customHeight="1" x14ac:dyDescent="0.25">
      <c r="A356" s="72" t="s">
        <v>792</v>
      </c>
      <c r="B356" s="80" t="s">
        <v>793</v>
      </c>
      <c r="C356" s="72"/>
      <c r="D356" s="1">
        <v>301</v>
      </c>
    </row>
    <row r="357" spans="1:4" ht="15" customHeight="1" x14ac:dyDescent="0.25">
      <c r="A357" s="72" t="s">
        <v>99</v>
      </c>
      <c r="B357" s="80" t="s">
        <v>794</v>
      </c>
      <c r="C357" s="72"/>
      <c r="D357" s="1">
        <v>302</v>
      </c>
    </row>
    <row r="358" spans="1:4" ht="15" customHeight="1" x14ac:dyDescent="0.25">
      <c r="A358" s="72" t="s">
        <v>100</v>
      </c>
      <c r="B358" s="80" t="s">
        <v>795</v>
      </c>
      <c r="C358" s="72" t="s">
        <v>185</v>
      </c>
      <c r="D358" s="1">
        <v>157</v>
      </c>
    </row>
    <row r="359" spans="1:4" ht="15" customHeight="1" x14ac:dyDescent="0.25">
      <c r="A359" s="72" t="s">
        <v>796</v>
      </c>
      <c r="B359" s="73" t="s">
        <v>797</v>
      </c>
      <c r="C359" s="72"/>
      <c r="D359" s="1">
        <v>304</v>
      </c>
    </row>
    <row r="360" spans="1:4" ht="15" customHeight="1" x14ac:dyDescent="0.25">
      <c r="A360" s="72" t="s">
        <v>62</v>
      </c>
      <c r="B360" s="80" t="s">
        <v>798</v>
      </c>
      <c r="C360" s="72" t="s">
        <v>185</v>
      </c>
      <c r="D360" s="1">
        <v>305</v>
      </c>
    </row>
    <row r="361" spans="1:4" ht="15" customHeight="1" x14ac:dyDescent="0.25">
      <c r="A361" s="72" t="s">
        <v>799</v>
      </c>
      <c r="B361" s="73" t="s">
        <v>800</v>
      </c>
      <c r="C361" s="72" t="s">
        <v>181</v>
      </c>
      <c r="D361" s="1">
        <v>306</v>
      </c>
    </row>
    <row r="362" spans="1:4" ht="15" customHeight="1" x14ac:dyDescent="0.25">
      <c r="A362" s="72" t="s">
        <v>801</v>
      </c>
      <c r="B362" s="80" t="s">
        <v>802</v>
      </c>
      <c r="C362" s="72" t="s">
        <v>185</v>
      </c>
      <c r="D362" s="1">
        <v>311</v>
      </c>
    </row>
    <row r="363" spans="1:4" ht="15" customHeight="1" x14ac:dyDescent="0.25">
      <c r="A363" s="72" t="s">
        <v>63</v>
      </c>
      <c r="B363" s="80" t="s">
        <v>803</v>
      </c>
      <c r="C363" s="72" t="s">
        <v>185</v>
      </c>
      <c r="D363" s="1">
        <v>312</v>
      </c>
    </row>
    <row r="364" spans="1:4" ht="15" customHeight="1" x14ac:dyDescent="0.25">
      <c r="A364" s="72" t="s">
        <v>804</v>
      </c>
      <c r="B364" s="80" t="s">
        <v>805</v>
      </c>
      <c r="C364" s="72" t="s">
        <v>185</v>
      </c>
      <c r="D364" s="1">
        <v>153</v>
      </c>
    </row>
    <row r="365" spans="1:4" ht="15" customHeight="1" x14ac:dyDescent="0.25">
      <c r="A365" s="72" t="s">
        <v>806</v>
      </c>
      <c r="B365" s="73" t="s">
        <v>807</v>
      </c>
      <c r="C365" s="72"/>
      <c r="D365" s="1">
        <v>314</v>
      </c>
    </row>
    <row r="366" spans="1:4" ht="15" customHeight="1" x14ac:dyDescent="0.25">
      <c r="A366" s="77" t="s">
        <v>808</v>
      </c>
      <c r="B366" s="73" t="s">
        <v>809</v>
      </c>
      <c r="C366" s="72"/>
      <c r="D366" s="1">
        <v>315</v>
      </c>
    </row>
    <row r="367" spans="1:4" ht="15" customHeight="1" x14ac:dyDescent="0.25">
      <c r="A367" s="72" t="s">
        <v>64</v>
      </c>
      <c r="B367" s="80" t="s">
        <v>810</v>
      </c>
      <c r="C367" s="72" t="s">
        <v>185</v>
      </c>
      <c r="D367" s="1">
        <v>316</v>
      </c>
    </row>
    <row r="368" spans="1:4" ht="15" customHeight="1" x14ac:dyDescent="0.25">
      <c r="A368" s="72" t="s">
        <v>101</v>
      </c>
      <c r="B368" s="80" t="s">
        <v>811</v>
      </c>
      <c r="C368" s="72" t="s">
        <v>185</v>
      </c>
      <c r="D368" s="1">
        <v>321</v>
      </c>
    </row>
    <row r="369" spans="1:4" ht="15" customHeight="1" x14ac:dyDescent="0.25">
      <c r="A369" s="72" t="s">
        <v>812</v>
      </c>
      <c r="B369" s="80" t="s">
        <v>813</v>
      </c>
      <c r="C369" s="72" t="s">
        <v>185</v>
      </c>
      <c r="D369" s="1">
        <v>322</v>
      </c>
    </row>
    <row r="370" spans="1:4" ht="15" customHeight="1" x14ac:dyDescent="0.25">
      <c r="A370" s="72" t="s">
        <v>814</v>
      </c>
      <c r="B370" s="80" t="s">
        <v>815</v>
      </c>
      <c r="C370" s="72" t="s">
        <v>185</v>
      </c>
      <c r="D370" s="1">
        <v>334</v>
      </c>
    </row>
    <row r="371" spans="1:4" ht="15" customHeight="1" x14ac:dyDescent="0.25">
      <c r="A371" s="72" t="s">
        <v>816</v>
      </c>
      <c r="B371" s="80" t="s">
        <v>817</v>
      </c>
      <c r="C371" s="72" t="s">
        <v>185</v>
      </c>
      <c r="D371" s="1">
        <v>336</v>
      </c>
    </row>
    <row r="372" spans="1:4" ht="15" customHeight="1" x14ac:dyDescent="0.25">
      <c r="A372" s="72" t="s">
        <v>102</v>
      </c>
      <c r="B372" s="80" t="s">
        <v>818</v>
      </c>
      <c r="C372" s="72" t="s">
        <v>185</v>
      </c>
      <c r="D372" s="1">
        <v>337</v>
      </c>
    </row>
    <row r="373" spans="1:4" ht="15" customHeight="1" x14ac:dyDescent="0.25">
      <c r="A373" s="72" t="s">
        <v>819</v>
      </c>
      <c r="B373" s="80" t="s">
        <v>820</v>
      </c>
      <c r="C373" s="72" t="s">
        <v>185</v>
      </c>
      <c r="D373" s="1">
        <v>299</v>
      </c>
    </row>
    <row r="374" spans="1:4" ht="15" customHeight="1" x14ac:dyDescent="0.25">
      <c r="A374" s="72" t="s">
        <v>821</v>
      </c>
      <c r="B374" s="80" t="s">
        <v>822</v>
      </c>
      <c r="C374" s="72" t="s">
        <v>185</v>
      </c>
      <c r="D374" s="1">
        <v>339</v>
      </c>
    </row>
    <row r="375" spans="1:4" ht="15" customHeight="1" x14ac:dyDescent="0.25">
      <c r="A375" s="72" t="s">
        <v>823</v>
      </c>
      <c r="B375" s="73" t="s">
        <v>824</v>
      </c>
      <c r="C375" s="72" t="s">
        <v>181</v>
      </c>
      <c r="D375" s="1">
        <v>340</v>
      </c>
    </row>
    <row r="376" spans="1:4" ht="15" customHeight="1" x14ac:dyDescent="0.25">
      <c r="A376" s="72" t="s">
        <v>825</v>
      </c>
      <c r="B376" s="80" t="s">
        <v>826</v>
      </c>
      <c r="C376" s="72" t="s">
        <v>185</v>
      </c>
      <c r="D376" s="1">
        <v>346</v>
      </c>
    </row>
    <row r="377" spans="1:4" ht="15" customHeight="1" x14ac:dyDescent="0.25">
      <c r="A377" s="72" t="s">
        <v>827</v>
      </c>
      <c r="B377" s="80" t="s">
        <v>828</v>
      </c>
      <c r="C377" s="72" t="s">
        <v>185</v>
      </c>
      <c r="D377" s="1">
        <v>298</v>
      </c>
    </row>
    <row r="378" spans="1:4" ht="15" customHeight="1" x14ac:dyDescent="0.25">
      <c r="A378" s="72" t="s">
        <v>829</v>
      </c>
      <c r="B378" s="80" t="s">
        <v>830</v>
      </c>
      <c r="C378" s="72" t="s">
        <v>181</v>
      </c>
      <c r="D378" s="1">
        <v>638</v>
      </c>
    </row>
    <row r="379" spans="1:4" ht="15" customHeight="1" x14ac:dyDescent="0.25">
      <c r="A379" s="72" t="s">
        <v>831</v>
      </c>
      <c r="B379" s="73" t="s">
        <v>832</v>
      </c>
      <c r="C379" s="72" t="s">
        <v>181</v>
      </c>
      <c r="D379" s="1">
        <v>347</v>
      </c>
    </row>
    <row r="380" spans="1:4" ht="15" customHeight="1" x14ac:dyDescent="0.25">
      <c r="A380" s="72" t="s">
        <v>833</v>
      </c>
      <c r="B380" s="80" t="s">
        <v>834</v>
      </c>
      <c r="C380" s="72" t="s">
        <v>181</v>
      </c>
      <c r="D380" s="1">
        <v>348</v>
      </c>
    </row>
    <row r="381" spans="1:4" ht="15" customHeight="1" x14ac:dyDescent="0.25">
      <c r="A381" s="72">
        <v>349</v>
      </c>
      <c r="B381" s="80" t="s">
        <v>835</v>
      </c>
      <c r="C381" s="72" t="s">
        <v>185</v>
      </c>
      <c r="D381" s="1">
        <v>349</v>
      </c>
    </row>
    <row r="382" spans="1:4" ht="15" customHeight="1" x14ac:dyDescent="0.25">
      <c r="A382" s="72">
        <v>350</v>
      </c>
      <c r="B382" s="80" t="s">
        <v>836</v>
      </c>
      <c r="C382" s="72" t="s">
        <v>181</v>
      </c>
      <c r="D382" s="1">
        <v>350</v>
      </c>
    </row>
    <row r="383" spans="1:4" ht="15" customHeight="1" x14ac:dyDescent="0.25">
      <c r="A383" s="72" t="s">
        <v>837</v>
      </c>
      <c r="B383" s="73" t="s">
        <v>838</v>
      </c>
      <c r="C383" s="72"/>
      <c r="D383" s="1">
        <v>359</v>
      </c>
    </row>
    <row r="384" spans="1:4" ht="15" customHeight="1" x14ac:dyDescent="0.25">
      <c r="A384" s="72" t="s">
        <v>839</v>
      </c>
      <c r="B384" s="73" t="s">
        <v>840</v>
      </c>
      <c r="C384" s="72"/>
      <c r="D384" s="1">
        <v>360</v>
      </c>
    </row>
    <row r="385" spans="1:4" ht="15" customHeight="1" x14ac:dyDescent="0.25">
      <c r="A385" s="72" t="s">
        <v>65</v>
      </c>
      <c r="B385" s="80" t="s">
        <v>841</v>
      </c>
      <c r="C385" s="72" t="s">
        <v>181</v>
      </c>
      <c r="D385" s="1">
        <v>361</v>
      </c>
    </row>
    <row r="386" spans="1:4" ht="15" customHeight="1" x14ac:dyDescent="0.25">
      <c r="A386" s="72" t="s">
        <v>842</v>
      </c>
      <c r="B386" s="73" t="s">
        <v>843</v>
      </c>
      <c r="C386" s="72"/>
      <c r="D386" s="1">
        <v>362</v>
      </c>
    </row>
    <row r="387" spans="1:4" ht="15" customHeight="1" x14ac:dyDescent="0.25">
      <c r="A387" s="72" t="s">
        <v>844</v>
      </c>
      <c r="B387" s="80" t="s">
        <v>845</v>
      </c>
      <c r="C387" s="72" t="s">
        <v>185</v>
      </c>
      <c r="D387" s="1">
        <v>629</v>
      </c>
    </row>
    <row r="388" spans="1:4" ht="15" customHeight="1" x14ac:dyDescent="0.25">
      <c r="A388" s="72" t="s">
        <v>846</v>
      </c>
      <c r="B388" s="75" t="s">
        <v>847</v>
      </c>
      <c r="C388" s="72"/>
      <c r="D388" s="1">
        <v>203</v>
      </c>
    </row>
    <row r="389" spans="1:4" ht="15" customHeight="1" x14ac:dyDescent="0.25">
      <c r="A389" s="72" t="s">
        <v>848</v>
      </c>
      <c r="B389" s="80" t="s">
        <v>849</v>
      </c>
      <c r="C389" s="72" t="s">
        <v>185</v>
      </c>
      <c r="D389" s="1">
        <v>208</v>
      </c>
    </row>
    <row r="390" spans="1:4" ht="15" customHeight="1" x14ac:dyDescent="0.25">
      <c r="A390" s="72" t="s">
        <v>850</v>
      </c>
      <c r="B390" s="73" t="s">
        <v>851</v>
      </c>
      <c r="C390" s="72"/>
      <c r="D390" s="1">
        <v>386</v>
      </c>
    </row>
    <row r="391" spans="1:4" ht="15" customHeight="1" x14ac:dyDescent="0.25">
      <c r="A391" s="72" t="s">
        <v>49</v>
      </c>
      <c r="B391" s="80" t="s">
        <v>852</v>
      </c>
      <c r="C391" s="72" t="s">
        <v>185</v>
      </c>
      <c r="D391" s="1">
        <v>428</v>
      </c>
    </row>
    <row r="392" spans="1:4" ht="15" customHeight="1" x14ac:dyDescent="0.25">
      <c r="A392" s="72" t="s">
        <v>853</v>
      </c>
      <c r="B392" s="80" t="s">
        <v>854</v>
      </c>
      <c r="C392" s="72"/>
      <c r="D392" s="1">
        <v>78</v>
      </c>
    </row>
    <row r="393" spans="1:4" ht="15" customHeight="1" x14ac:dyDescent="0.25">
      <c r="A393" s="72" t="s">
        <v>855</v>
      </c>
      <c r="B393" s="80" t="s">
        <v>856</v>
      </c>
      <c r="C393" s="72"/>
      <c r="D393" s="1">
        <v>369</v>
      </c>
    </row>
    <row r="394" spans="1:4" ht="15" customHeight="1" x14ac:dyDescent="0.25">
      <c r="A394" s="72" t="s">
        <v>66</v>
      </c>
      <c r="B394" s="80" t="s">
        <v>857</v>
      </c>
      <c r="C394" s="72" t="s">
        <v>185</v>
      </c>
      <c r="D394" s="1">
        <v>364</v>
      </c>
    </row>
    <row r="395" spans="1:4" ht="15" customHeight="1" x14ac:dyDescent="0.25">
      <c r="A395" s="72" t="s">
        <v>858</v>
      </c>
      <c r="B395" s="80" t="s">
        <v>859</v>
      </c>
      <c r="C395" s="72" t="s">
        <v>185</v>
      </c>
      <c r="D395" s="1">
        <v>370</v>
      </c>
    </row>
    <row r="396" spans="1:4" ht="15" customHeight="1" x14ac:dyDescent="0.25">
      <c r="A396" s="72" t="s">
        <v>860</v>
      </c>
      <c r="B396" s="80" t="s">
        <v>861</v>
      </c>
      <c r="C396" s="72" t="s">
        <v>185</v>
      </c>
      <c r="D396" s="1">
        <v>640</v>
      </c>
    </row>
    <row r="397" spans="1:4" ht="15" customHeight="1" x14ac:dyDescent="0.25">
      <c r="A397" s="72" t="s">
        <v>862</v>
      </c>
      <c r="B397" s="80" t="s">
        <v>863</v>
      </c>
      <c r="C397" s="72" t="s">
        <v>185</v>
      </c>
      <c r="D397" s="1">
        <v>371</v>
      </c>
    </row>
    <row r="398" spans="1:4" ht="15" customHeight="1" x14ac:dyDescent="0.25">
      <c r="A398" s="72" t="s">
        <v>864</v>
      </c>
      <c r="B398" s="80" t="s">
        <v>865</v>
      </c>
      <c r="C398" s="72" t="s">
        <v>185</v>
      </c>
      <c r="D398" s="1">
        <v>641</v>
      </c>
    </row>
    <row r="399" spans="1:4" ht="15" customHeight="1" x14ac:dyDescent="0.25">
      <c r="A399" s="72">
        <v>365</v>
      </c>
      <c r="B399" s="80" t="s">
        <v>866</v>
      </c>
      <c r="C399" s="72" t="s">
        <v>185</v>
      </c>
      <c r="D399" s="1">
        <v>365</v>
      </c>
    </row>
    <row r="400" spans="1:4" ht="15" customHeight="1" x14ac:dyDescent="0.25">
      <c r="A400" s="72">
        <v>368</v>
      </c>
      <c r="B400" s="80" t="s">
        <v>867</v>
      </c>
      <c r="C400" s="72" t="s">
        <v>185</v>
      </c>
      <c r="D400" s="1">
        <v>368</v>
      </c>
    </row>
    <row r="401" spans="1:4" ht="15" customHeight="1" x14ac:dyDescent="0.25">
      <c r="A401" s="72" t="s">
        <v>868</v>
      </c>
      <c r="B401" s="80" t="s">
        <v>869</v>
      </c>
      <c r="C401" s="72" t="s">
        <v>185</v>
      </c>
      <c r="D401" s="1">
        <v>372</v>
      </c>
    </row>
    <row r="402" spans="1:4" ht="15" customHeight="1" x14ac:dyDescent="0.25">
      <c r="A402" s="72" t="s">
        <v>870</v>
      </c>
      <c r="B402" s="80" t="s">
        <v>871</v>
      </c>
      <c r="C402" s="72" t="s">
        <v>185</v>
      </c>
      <c r="D402" s="1">
        <v>644</v>
      </c>
    </row>
    <row r="403" spans="1:4" ht="15" customHeight="1" x14ac:dyDescent="0.25">
      <c r="A403" s="72" t="s">
        <v>872</v>
      </c>
      <c r="B403" s="80" t="s">
        <v>873</v>
      </c>
      <c r="C403" s="72" t="s">
        <v>185</v>
      </c>
      <c r="D403" s="1">
        <v>366</v>
      </c>
    </row>
    <row r="404" spans="1:4" ht="15" customHeight="1" x14ac:dyDescent="0.25">
      <c r="A404" s="72" t="s">
        <v>874</v>
      </c>
      <c r="B404" s="80" t="s">
        <v>875</v>
      </c>
      <c r="C404" s="72" t="s">
        <v>185</v>
      </c>
      <c r="D404" s="1">
        <v>367</v>
      </c>
    </row>
    <row r="405" spans="1:4" ht="15" customHeight="1" x14ac:dyDescent="0.25">
      <c r="A405" s="72" t="s">
        <v>876</v>
      </c>
      <c r="B405" s="80" t="s">
        <v>877</v>
      </c>
      <c r="C405" s="72" t="s">
        <v>185</v>
      </c>
      <c r="D405" s="1">
        <v>642</v>
      </c>
    </row>
    <row r="406" spans="1:4" ht="15" customHeight="1" x14ac:dyDescent="0.25">
      <c r="A406" s="72" t="s">
        <v>878</v>
      </c>
      <c r="B406" s="80" t="s">
        <v>879</v>
      </c>
      <c r="C406" s="72" t="s">
        <v>185</v>
      </c>
      <c r="D406" s="1">
        <v>643</v>
      </c>
    </row>
    <row r="407" spans="1:4" ht="15" customHeight="1" x14ac:dyDescent="0.25">
      <c r="A407" s="72" t="s">
        <v>880</v>
      </c>
      <c r="B407" s="80" t="s">
        <v>881</v>
      </c>
      <c r="C407" s="72" t="s">
        <v>185</v>
      </c>
      <c r="D407" s="1">
        <v>639</v>
      </c>
    </row>
    <row r="408" spans="1:4" ht="15" customHeight="1" x14ac:dyDescent="0.25">
      <c r="A408" s="72" t="s">
        <v>882</v>
      </c>
      <c r="B408" s="80" t="s">
        <v>883</v>
      </c>
      <c r="C408" s="72" t="s">
        <v>185</v>
      </c>
      <c r="D408" s="1">
        <v>373</v>
      </c>
    </row>
    <row r="409" spans="1:4" ht="15" customHeight="1" x14ac:dyDescent="0.25">
      <c r="A409" s="72" t="s">
        <v>884</v>
      </c>
      <c r="B409" s="73" t="s">
        <v>885</v>
      </c>
      <c r="C409" s="72" t="s">
        <v>181</v>
      </c>
      <c r="D409" s="1">
        <v>376</v>
      </c>
    </row>
    <row r="410" spans="1:4" ht="15" customHeight="1" x14ac:dyDescent="0.25">
      <c r="A410" s="72" t="s">
        <v>886</v>
      </c>
      <c r="B410" s="80" t="s">
        <v>887</v>
      </c>
      <c r="C410" s="72" t="s">
        <v>181</v>
      </c>
      <c r="D410" s="1">
        <v>377</v>
      </c>
    </row>
    <row r="411" spans="1:4" ht="15" customHeight="1" x14ac:dyDescent="0.25">
      <c r="A411" s="72" t="s">
        <v>888</v>
      </c>
      <c r="B411" s="80" t="s">
        <v>889</v>
      </c>
      <c r="C411" s="72" t="s">
        <v>181</v>
      </c>
      <c r="D411" s="1">
        <v>378</v>
      </c>
    </row>
    <row r="412" spans="1:4" ht="15" customHeight="1" x14ac:dyDescent="0.25">
      <c r="A412" s="72" t="s">
        <v>890</v>
      </c>
      <c r="B412" s="73" t="s">
        <v>891</v>
      </c>
      <c r="C412" s="72" t="s">
        <v>181</v>
      </c>
      <c r="D412" s="1">
        <v>379</v>
      </c>
    </row>
    <row r="413" spans="1:4" ht="15" customHeight="1" x14ac:dyDescent="0.25">
      <c r="A413" s="72" t="s">
        <v>892</v>
      </c>
      <c r="B413" s="80" t="s">
        <v>893</v>
      </c>
      <c r="C413" s="72" t="s">
        <v>185</v>
      </c>
      <c r="D413" s="1">
        <v>381</v>
      </c>
    </row>
    <row r="414" spans="1:4" ht="15" customHeight="1" x14ac:dyDescent="0.25">
      <c r="A414" s="72" t="s">
        <v>894</v>
      </c>
      <c r="B414" s="73" t="s">
        <v>895</v>
      </c>
      <c r="C414" s="72" t="s">
        <v>181</v>
      </c>
      <c r="D414" s="1">
        <v>383</v>
      </c>
    </row>
    <row r="415" spans="1:4" ht="15" customHeight="1" x14ac:dyDescent="0.25">
      <c r="A415" s="72" t="s">
        <v>896</v>
      </c>
      <c r="B415" s="73" t="s">
        <v>897</v>
      </c>
      <c r="C415" s="72"/>
      <c r="D415" s="1">
        <v>384</v>
      </c>
    </row>
    <row r="416" spans="1:4" ht="15" customHeight="1" x14ac:dyDescent="0.25">
      <c r="A416" s="72" t="s">
        <v>898</v>
      </c>
      <c r="B416" s="80" t="s">
        <v>899</v>
      </c>
      <c r="C416" s="72" t="s">
        <v>181</v>
      </c>
      <c r="D416" s="1">
        <v>387</v>
      </c>
    </row>
    <row r="417" spans="1:4" ht="15" customHeight="1" x14ac:dyDescent="0.25">
      <c r="A417" s="72" t="s">
        <v>900</v>
      </c>
      <c r="B417" s="73" t="s">
        <v>901</v>
      </c>
      <c r="C417" s="72" t="s">
        <v>181</v>
      </c>
      <c r="D417" s="1">
        <v>342</v>
      </c>
    </row>
    <row r="418" spans="1:4" ht="15" customHeight="1" x14ac:dyDescent="0.25">
      <c r="A418" s="72" t="s">
        <v>902</v>
      </c>
      <c r="B418" s="80" t="s">
        <v>903</v>
      </c>
      <c r="C418" s="72" t="s">
        <v>181</v>
      </c>
      <c r="D418" s="1">
        <v>178</v>
      </c>
    </row>
    <row r="419" spans="1:4" ht="15" customHeight="1" x14ac:dyDescent="0.25">
      <c r="A419" s="72" t="s">
        <v>904</v>
      </c>
      <c r="B419" s="80" t="s">
        <v>905</v>
      </c>
      <c r="C419" s="72" t="s">
        <v>181</v>
      </c>
      <c r="D419" s="1">
        <v>179</v>
      </c>
    </row>
    <row r="420" spans="1:4" ht="15" customHeight="1" x14ac:dyDescent="0.25">
      <c r="A420" s="72" t="s">
        <v>906</v>
      </c>
      <c r="B420" s="80" t="s">
        <v>907</v>
      </c>
      <c r="C420" s="72" t="s">
        <v>185</v>
      </c>
      <c r="D420" s="1">
        <v>180</v>
      </c>
    </row>
    <row r="421" spans="1:4" ht="15" customHeight="1" x14ac:dyDescent="0.25">
      <c r="A421" s="72" t="s">
        <v>908</v>
      </c>
      <c r="B421" s="80" t="s">
        <v>909</v>
      </c>
      <c r="C421" s="72" t="s">
        <v>181</v>
      </c>
      <c r="D421" s="1">
        <v>177</v>
      </c>
    </row>
    <row r="422" spans="1:4" ht="15" customHeight="1" x14ac:dyDescent="0.25">
      <c r="A422" s="72" t="s">
        <v>910</v>
      </c>
      <c r="B422" s="80" t="s">
        <v>911</v>
      </c>
      <c r="C422" s="72"/>
      <c r="D422" s="1">
        <v>390</v>
      </c>
    </row>
    <row r="423" spans="1:4" ht="15" customHeight="1" x14ac:dyDescent="0.25">
      <c r="A423" s="72" t="s">
        <v>912</v>
      </c>
      <c r="B423" s="80" t="s">
        <v>913</v>
      </c>
      <c r="C423" s="72"/>
      <c r="D423" s="1">
        <v>181</v>
      </c>
    </row>
    <row r="424" spans="1:4" ht="15" customHeight="1" x14ac:dyDescent="0.25">
      <c r="A424" s="72" t="s">
        <v>914</v>
      </c>
      <c r="B424" s="80" t="s">
        <v>915</v>
      </c>
      <c r="C424" s="72" t="s">
        <v>181</v>
      </c>
      <c r="D424" s="1">
        <v>182</v>
      </c>
    </row>
    <row r="425" spans="1:4" ht="15" customHeight="1" x14ac:dyDescent="0.25">
      <c r="A425" s="72" t="s">
        <v>916</v>
      </c>
      <c r="B425" s="80" t="s">
        <v>917</v>
      </c>
      <c r="C425" s="72" t="s">
        <v>185</v>
      </c>
      <c r="D425" s="1">
        <v>395</v>
      </c>
    </row>
    <row r="426" spans="1:4" ht="15" customHeight="1" x14ac:dyDescent="0.25">
      <c r="A426" s="72" t="s">
        <v>918</v>
      </c>
      <c r="B426" s="73" t="s">
        <v>919</v>
      </c>
      <c r="C426" s="72" t="s">
        <v>181</v>
      </c>
      <c r="D426" s="1">
        <v>392</v>
      </c>
    </row>
    <row r="427" spans="1:4" ht="15" customHeight="1" x14ac:dyDescent="0.25">
      <c r="A427" s="72" t="s">
        <v>920</v>
      </c>
      <c r="B427" s="80" t="s">
        <v>921</v>
      </c>
      <c r="C427" s="72" t="s">
        <v>185</v>
      </c>
      <c r="D427" s="1">
        <v>394</v>
      </c>
    </row>
    <row r="428" spans="1:4" ht="15" customHeight="1" x14ac:dyDescent="0.25">
      <c r="A428" s="72" t="s">
        <v>922</v>
      </c>
      <c r="B428" s="73" t="s">
        <v>923</v>
      </c>
      <c r="C428" s="72"/>
      <c r="D428" s="1">
        <v>393</v>
      </c>
    </row>
    <row r="429" spans="1:4" ht="15" customHeight="1" x14ac:dyDescent="0.25">
      <c r="A429" s="72" t="s">
        <v>924</v>
      </c>
      <c r="B429" s="73" t="s">
        <v>925</v>
      </c>
      <c r="C429" s="72" t="s">
        <v>181</v>
      </c>
      <c r="D429" s="1">
        <v>396</v>
      </c>
    </row>
    <row r="430" spans="1:4" ht="15" customHeight="1" x14ac:dyDescent="0.25">
      <c r="A430" s="72" t="s">
        <v>926</v>
      </c>
      <c r="B430" s="80" t="s">
        <v>927</v>
      </c>
      <c r="C430" s="72"/>
      <c r="D430" s="1">
        <v>397</v>
      </c>
    </row>
    <row r="431" spans="1:4" ht="15" customHeight="1" x14ac:dyDescent="0.25">
      <c r="A431" s="72" t="s">
        <v>928</v>
      </c>
      <c r="B431" s="80" t="s">
        <v>929</v>
      </c>
      <c r="C431" s="72"/>
      <c r="D431" s="1">
        <v>398</v>
      </c>
    </row>
    <row r="432" spans="1:4" ht="15" customHeight="1" x14ac:dyDescent="0.25">
      <c r="A432" s="72" t="s">
        <v>930</v>
      </c>
      <c r="B432" s="80" t="s">
        <v>931</v>
      </c>
      <c r="C432" s="72" t="s">
        <v>185</v>
      </c>
      <c r="D432" s="1">
        <v>31</v>
      </c>
    </row>
    <row r="433" spans="1:4" ht="15" customHeight="1" x14ac:dyDescent="0.25">
      <c r="A433" s="72" t="s">
        <v>932</v>
      </c>
      <c r="B433" s="73" t="s">
        <v>933</v>
      </c>
      <c r="C433" s="72" t="s">
        <v>181</v>
      </c>
      <c r="D433" s="1">
        <v>32</v>
      </c>
    </row>
    <row r="434" spans="1:4" ht="15" customHeight="1" x14ac:dyDescent="0.25">
      <c r="A434" s="72" t="s">
        <v>934</v>
      </c>
      <c r="B434" s="80" t="s">
        <v>935</v>
      </c>
      <c r="C434" s="72" t="s">
        <v>185</v>
      </c>
      <c r="D434" s="1">
        <v>154</v>
      </c>
    </row>
    <row r="435" spans="1:4" ht="15" customHeight="1" x14ac:dyDescent="0.25">
      <c r="A435" s="72" t="s">
        <v>151</v>
      </c>
      <c r="B435" s="80" t="s">
        <v>936</v>
      </c>
      <c r="C435" s="72" t="s">
        <v>185</v>
      </c>
      <c r="D435" s="1">
        <v>548</v>
      </c>
    </row>
    <row r="436" spans="1:4" ht="15" customHeight="1" x14ac:dyDescent="0.25">
      <c r="A436" s="72" t="s">
        <v>141</v>
      </c>
      <c r="B436" s="80" t="s">
        <v>937</v>
      </c>
      <c r="C436" s="72" t="s">
        <v>185</v>
      </c>
      <c r="D436" s="1">
        <v>533</v>
      </c>
    </row>
    <row r="437" spans="1:4" ht="15" customHeight="1" x14ac:dyDescent="0.25">
      <c r="A437" s="72" t="s">
        <v>938</v>
      </c>
      <c r="B437" s="80" t="s">
        <v>939</v>
      </c>
      <c r="C437" s="72"/>
      <c r="D437" s="1">
        <v>589</v>
      </c>
    </row>
    <row r="438" spans="1:4" ht="15" customHeight="1" x14ac:dyDescent="0.25">
      <c r="A438" s="72" t="s">
        <v>940</v>
      </c>
      <c r="B438" s="73" t="s">
        <v>941</v>
      </c>
      <c r="C438" s="72"/>
      <c r="D438" s="1">
        <v>501</v>
      </c>
    </row>
    <row r="439" spans="1:4" ht="15" customHeight="1" x14ac:dyDescent="0.25">
      <c r="A439" s="72" t="s">
        <v>942</v>
      </c>
      <c r="B439" s="73" t="s">
        <v>943</v>
      </c>
      <c r="C439" s="72" t="s">
        <v>181</v>
      </c>
      <c r="D439" s="1">
        <v>16</v>
      </c>
    </row>
    <row r="440" spans="1:4" ht="15" customHeight="1" x14ac:dyDescent="0.25">
      <c r="A440" s="72" t="s">
        <v>944</v>
      </c>
      <c r="B440" s="80" t="s">
        <v>945</v>
      </c>
      <c r="C440" s="72" t="s">
        <v>185</v>
      </c>
      <c r="D440" s="1">
        <v>604</v>
      </c>
    </row>
    <row r="441" spans="1:4" ht="15" customHeight="1" x14ac:dyDescent="0.25">
      <c r="A441" s="72" t="s">
        <v>946</v>
      </c>
      <c r="B441" s="73" t="s">
        <v>947</v>
      </c>
      <c r="C441" s="72" t="s">
        <v>181</v>
      </c>
      <c r="D441" s="1">
        <v>605</v>
      </c>
    </row>
    <row r="442" spans="1:4" ht="15" customHeight="1" x14ac:dyDescent="0.25">
      <c r="A442" s="72" t="s">
        <v>948</v>
      </c>
      <c r="B442" s="80" t="s">
        <v>949</v>
      </c>
      <c r="C442" s="72" t="s">
        <v>185</v>
      </c>
      <c r="D442" s="1">
        <v>630</v>
      </c>
    </row>
    <row r="443" spans="1:4" ht="15" customHeight="1" x14ac:dyDescent="0.25">
      <c r="A443" s="72" t="s">
        <v>950</v>
      </c>
      <c r="B443" s="80" t="s">
        <v>951</v>
      </c>
      <c r="C443" s="72" t="s">
        <v>185</v>
      </c>
      <c r="D443" s="1">
        <v>446</v>
      </c>
    </row>
    <row r="444" spans="1:4" ht="15" customHeight="1" x14ac:dyDescent="0.25">
      <c r="A444" s="72" t="s">
        <v>952</v>
      </c>
      <c r="B444" s="75" t="s">
        <v>953</v>
      </c>
      <c r="C444" s="72" t="s">
        <v>181</v>
      </c>
      <c r="D444" s="1">
        <v>450</v>
      </c>
    </row>
    <row r="445" spans="1:4" ht="15" customHeight="1" x14ac:dyDescent="0.25">
      <c r="A445" s="72" t="s">
        <v>954</v>
      </c>
      <c r="B445" s="75" t="s">
        <v>955</v>
      </c>
      <c r="C445" s="72" t="s">
        <v>181</v>
      </c>
      <c r="D445" s="1">
        <v>451</v>
      </c>
    </row>
    <row r="446" spans="1:4" ht="15" customHeight="1" x14ac:dyDescent="0.25">
      <c r="A446" s="72" t="s">
        <v>956</v>
      </c>
      <c r="B446" s="75" t="s">
        <v>957</v>
      </c>
      <c r="C446" s="72" t="s">
        <v>181</v>
      </c>
      <c r="D446" s="1">
        <v>452</v>
      </c>
    </row>
    <row r="447" spans="1:4" ht="15" customHeight="1" x14ac:dyDescent="0.25">
      <c r="A447" s="72" t="s">
        <v>958</v>
      </c>
      <c r="B447" s="75" t="s">
        <v>959</v>
      </c>
      <c r="C447" s="72"/>
      <c r="D447" s="1">
        <v>453</v>
      </c>
    </row>
    <row r="448" spans="1:4" ht="15" customHeight="1" x14ac:dyDescent="0.25">
      <c r="A448" s="72" t="s">
        <v>960</v>
      </c>
      <c r="B448" s="75" t="s">
        <v>961</v>
      </c>
      <c r="C448" s="72"/>
      <c r="D448" s="1">
        <v>454</v>
      </c>
    </row>
    <row r="449" spans="1:4" ht="15" customHeight="1" x14ac:dyDescent="0.25">
      <c r="A449" s="72" t="s">
        <v>962</v>
      </c>
      <c r="B449" s="75" t="s">
        <v>963</v>
      </c>
      <c r="C449" s="72"/>
      <c r="D449" s="1">
        <v>455</v>
      </c>
    </row>
    <row r="450" spans="1:4" ht="15" customHeight="1" x14ac:dyDescent="0.25">
      <c r="A450" s="72" t="s">
        <v>964</v>
      </c>
      <c r="B450" s="75" t="s">
        <v>965</v>
      </c>
      <c r="C450" s="72"/>
      <c r="D450" s="1">
        <v>448</v>
      </c>
    </row>
    <row r="451" spans="1:4" ht="15" customHeight="1" x14ac:dyDescent="0.25">
      <c r="A451" s="72" t="s">
        <v>966</v>
      </c>
      <c r="B451" s="75" t="s">
        <v>967</v>
      </c>
      <c r="C451" s="72"/>
      <c r="D451" s="1">
        <v>449</v>
      </c>
    </row>
    <row r="452" spans="1:4" ht="15" customHeight="1" x14ac:dyDescent="0.25">
      <c r="A452" s="72" t="s">
        <v>968</v>
      </c>
      <c r="B452" s="80" t="s">
        <v>969</v>
      </c>
      <c r="C452" s="72" t="s">
        <v>185</v>
      </c>
      <c r="D452" s="1">
        <v>466</v>
      </c>
    </row>
    <row r="453" spans="1:4" ht="15" customHeight="1" x14ac:dyDescent="0.25">
      <c r="A453" s="72" t="s">
        <v>970</v>
      </c>
      <c r="B453" s="80" t="s">
        <v>971</v>
      </c>
      <c r="C453" s="72" t="s">
        <v>185</v>
      </c>
      <c r="D453" s="1">
        <v>467</v>
      </c>
    </row>
    <row r="454" spans="1:4" ht="15" customHeight="1" x14ac:dyDescent="0.25">
      <c r="A454" s="72" t="s">
        <v>972</v>
      </c>
      <c r="B454" s="80" t="s">
        <v>973</v>
      </c>
      <c r="C454" s="72" t="s">
        <v>185</v>
      </c>
      <c r="D454" s="1">
        <v>468</v>
      </c>
    </row>
    <row r="455" spans="1:4" ht="15" customHeight="1" x14ac:dyDescent="0.25">
      <c r="A455" s="72" t="s">
        <v>974</v>
      </c>
      <c r="B455" s="80" t="s">
        <v>975</v>
      </c>
      <c r="C455" s="72" t="s">
        <v>185</v>
      </c>
      <c r="D455" s="1">
        <v>469</v>
      </c>
    </row>
    <row r="456" spans="1:4" ht="15" customHeight="1" x14ac:dyDescent="0.25">
      <c r="A456" s="72" t="s">
        <v>976</v>
      </c>
      <c r="B456" s="80" t="s">
        <v>977</v>
      </c>
      <c r="C456" s="72" t="s">
        <v>185</v>
      </c>
      <c r="D456" s="1">
        <v>470</v>
      </c>
    </row>
    <row r="457" spans="1:4" ht="15" customHeight="1" x14ac:dyDescent="0.25">
      <c r="A457" s="72" t="s">
        <v>978</v>
      </c>
      <c r="B457" s="80" t="s">
        <v>979</v>
      </c>
      <c r="C457" s="72" t="s">
        <v>185</v>
      </c>
      <c r="D457" s="1">
        <v>474</v>
      </c>
    </row>
    <row r="458" spans="1:4" ht="15" customHeight="1" x14ac:dyDescent="0.25">
      <c r="A458" s="72" t="s">
        <v>980</v>
      </c>
      <c r="B458" s="80" t="s">
        <v>981</v>
      </c>
      <c r="C458" s="72" t="s">
        <v>185</v>
      </c>
      <c r="D458" s="1">
        <v>475</v>
      </c>
    </row>
    <row r="459" spans="1:4" ht="15" customHeight="1" x14ac:dyDescent="0.25">
      <c r="A459" s="72" t="s">
        <v>982</v>
      </c>
      <c r="B459" s="80" t="s">
        <v>983</v>
      </c>
      <c r="C459" s="72" t="s">
        <v>185</v>
      </c>
      <c r="D459" s="1">
        <v>476</v>
      </c>
    </row>
    <row r="460" spans="1:4" ht="15" customHeight="1" x14ac:dyDescent="0.25">
      <c r="A460" s="72" t="s">
        <v>984</v>
      </c>
      <c r="B460" s="80" t="s">
        <v>985</v>
      </c>
      <c r="C460" s="72" t="s">
        <v>185</v>
      </c>
      <c r="D460" s="1">
        <v>477</v>
      </c>
    </row>
    <row r="461" spans="1:4" ht="15" customHeight="1" x14ac:dyDescent="0.25">
      <c r="A461" s="72" t="s">
        <v>986</v>
      </c>
      <c r="B461" s="75" t="s">
        <v>987</v>
      </c>
      <c r="C461" s="72" t="s">
        <v>185</v>
      </c>
      <c r="D461" s="1">
        <v>458</v>
      </c>
    </row>
    <row r="462" spans="1:4" ht="15" customHeight="1" x14ac:dyDescent="0.25">
      <c r="A462" s="72" t="s">
        <v>988</v>
      </c>
      <c r="B462" s="80" t="s">
        <v>989</v>
      </c>
      <c r="C462" s="72" t="s">
        <v>185</v>
      </c>
      <c r="D462" s="1">
        <v>481</v>
      </c>
    </row>
    <row r="463" spans="1:4" ht="15" customHeight="1" x14ac:dyDescent="0.25">
      <c r="A463" s="72" t="s">
        <v>990</v>
      </c>
      <c r="B463" s="80" t="s">
        <v>991</v>
      </c>
      <c r="C463" s="72" t="s">
        <v>185</v>
      </c>
      <c r="D463" s="1">
        <v>463</v>
      </c>
    </row>
    <row r="464" spans="1:4" ht="15" customHeight="1" x14ac:dyDescent="0.25">
      <c r="A464" s="72" t="s">
        <v>992</v>
      </c>
      <c r="B464" s="80" t="s">
        <v>993</v>
      </c>
      <c r="C464" s="72" t="s">
        <v>185</v>
      </c>
      <c r="D464" s="1">
        <v>464</v>
      </c>
    </row>
    <row r="465" spans="1:4" ht="15" customHeight="1" x14ac:dyDescent="0.25">
      <c r="A465" s="72" t="s">
        <v>994</v>
      </c>
      <c r="B465" s="75" t="s">
        <v>995</v>
      </c>
      <c r="C465" s="72" t="s">
        <v>185</v>
      </c>
      <c r="D465" s="1">
        <v>465</v>
      </c>
    </row>
    <row r="466" spans="1:4" ht="15" customHeight="1" x14ac:dyDescent="0.25">
      <c r="A466" s="72" t="s">
        <v>996</v>
      </c>
      <c r="B466" s="75" t="s">
        <v>997</v>
      </c>
      <c r="C466" s="72" t="s">
        <v>185</v>
      </c>
      <c r="D466" s="1">
        <v>471</v>
      </c>
    </row>
    <row r="467" spans="1:4" ht="15" customHeight="1" x14ac:dyDescent="0.25">
      <c r="A467" s="72" t="s">
        <v>998</v>
      </c>
      <c r="B467" s="75" t="s">
        <v>999</v>
      </c>
      <c r="C467" s="72" t="s">
        <v>185</v>
      </c>
      <c r="D467" s="1">
        <v>472</v>
      </c>
    </row>
    <row r="468" spans="1:4" ht="15" customHeight="1" x14ac:dyDescent="0.25">
      <c r="A468" s="72" t="s">
        <v>1000</v>
      </c>
      <c r="B468" s="75" t="s">
        <v>1001</v>
      </c>
      <c r="C468" s="72" t="s">
        <v>185</v>
      </c>
      <c r="D468" s="1">
        <v>473</v>
      </c>
    </row>
    <row r="469" spans="1:4" ht="15" customHeight="1" x14ac:dyDescent="0.25">
      <c r="A469" s="72" t="s">
        <v>1002</v>
      </c>
      <c r="B469" s="75" t="s">
        <v>1003</v>
      </c>
      <c r="C469" s="72" t="s">
        <v>185</v>
      </c>
      <c r="D469" s="1">
        <v>478</v>
      </c>
    </row>
    <row r="470" spans="1:4" ht="15" customHeight="1" x14ac:dyDescent="0.25">
      <c r="A470" s="72" t="s">
        <v>1004</v>
      </c>
      <c r="B470" s="75" t="s">
        <v>1005</v>
      </c>
      <c r="C470" s="72" t="s">
        <v>185</v>
      </c>
      <c r="D470" s="1">
        <v>479</v>
      </c>
    </row>
    <row r="471" spans="1:4" ht="15" customHeight="1" x14ac:dyDescent="0.25">
      <c r="A471" s="72" t="s">
        <v>1006</v>
      </c>
      <c r="B471" s="75" t="s">
        <v>1007</v>
      </c>
      <c r="C471" s="72" t="s">
        <v>185</v>
      </c>
      <c r="D471" s="1">
        <v>480</v>
      </c>
    </row>
    <row r="472" spans="1:4" ht="15" customHeight="1" x14ac:dyDescent="0.25">
      <c r="A472" s="72" t="s">
        <v>1008</v>
      </c>
      <c r="B472" s="75" t="s">
        <v>1009</v>
      </c>
      <c r="C472" s="72" t="s">
        <v>185</v>
      </c>
      <c r="D472" s="1">
        <v>482</v>
      </c>
    </row>
    <row r="473" spans="1:4" ht="15" customHeight="1" x14ac:dyDescent="0.25">
      <c r="A473" s="72" t="s">
        <v>1010</v>
      </c>
      <c r="B473" s="75" t="s">
        <v>1011</v>
      </c>
      <c r="C473" s="72" t="s">
        <v>185</v>
      </c>
      <c r="D473" s="1">
        <v>483</v>
      </c>
    </row>
    <row r="474" spans="1:4" ht="15" customHeight="1" x14ac:dyDescent="0.25">
      <c r="A474" s="72" t="s">
        <v>1012</v>
      </c>
      <c r="B474" s="75" t="s">
        <v>1013</v>
      </c>
      <c r="C474" s="72" t="s">
        <v>185</v>
      </c>
      <c r="D474" s="1">
        <v>484</v>
      </c>
    </row>
    <row r="475" spans="1:4" ht="15" customHeight="1" x14ac:dyDescent="0.25">
      <c r="A475" s="72" t="s">
        <v>1014</v>
      </c>
      <c r="B475" s="75" t="s">
        <v>1015</v>
      </c>
      <c r="C475" s="72" t="s">
        <v>185</v>
      </c>
      <c r="D475" s="1">
        <v>459</v>
      </c>
    </row>
    <row r="476" spans="1:4" ht="15" customHeight="1" x14ac:dyDescent="0.25">
      <c r="A476" s="72" t="s">
        <v>1016</v>
      </c>
      <c r="B476" s="75" t="s">
        <v>1017</v>
      </c>
      <c r="C476" s="72" t="s">
        <v>185</v>
      </c>
      <c r="D476" s="1">
        <v>460</v>
      </c>
    </row>
    <row r="477" spans="1:4" ht="15" customHeight="1" x14ac:dyDescent="0.25">
      <c r="A477" s="72" t="s">
        <v>1018</v>
      </c>
      <c r="B477" s="75" t="s">
        <v>1019</v>
      </c>
      <c r="C477" s="72" t="s">
        <v>185</v>
      </c>
      <c r="D477" s="1">
        <v>461</v>
      </c>
    </row>
    <row r="478" spans="1:4" ht="15" customHeight="1" x14ac:dyDescent="0.25">
      <c r="A478" s="72" t="s">
        <v>1020</v>
      </c>
      <c r="B478" s="75" t="s">
        <v>1021</v>
      </c>
      <c r="C478" s="72" t="s">
        <v>185</v>
      </c>
      <c r="D478" s="1">
        <v>462</v>
      </c>
    </row>
    <row r="479" spans="1:4" ht="15" customHeight="1" x14ac:dyDescent="0.25">
      <c r="A479" s="72" t="s">
        <v>1022</v>
      </c>
      <c r="B479" s="75" t="s">
        <v>1023</v>
      </c>
      <c r="C479" s="72" t="s">
        <v>185</v>
      </c>
      <c r="D479" s="1">
        <v>457</v>
      </c>
    </row>
    <row r="480" spans="1:4" ht="15" customHeight="1" x14ac:dyDescent="0.25">
      <c r="A480" s="72" t="s">
        <v>1024</v>
      </c>
      <c r="B480" s="80" t="s">
        <v>1025</v>
      </c>
      <c r="C480" s="72" t="s">
        <v>181</v>
      </c>
      <c r="D480" s="1">
        <v>106</v>
      </c>
    </row>
    <row r="481" spans="1:4" ht="15" customHeight="1" x14ac:dyDescent="0.25">
      <c r="A481" s="72" t="s">
        <v>1026</v>
      </c>
      <c r="B481" s="80" t="s">
        <v>1027</v>
      </c>
      <c r="C481" s="72"/>
      <c r="D481" s="1">
        <v>133</v>
      </c>
    </row>
    <row r="482" spans="1:4" ht="15" customHeight="1" x14ac:dyDescent="0.25">
      <c r="A482" s="72" t="s">
        <v>1028</v>
      </c>
      <c r="B482" s="80" t="s">
        <v>1029</v>
      </c>
      <c r="C482" s="72"/>
      <c r="D482" s="1">
        <v>151</v>
      </c>
    </row>
    <row r="483" spans="1:4" ht="15" customHeight="1" x14ac:dyDescent="0.25">
      <c r="A483" s="72" t="s">
        <v>1030</v>
      </c>
      <c r="B483" s="80" t="s">
        <v>1031</v>
      </c>
      <c r="C483" s="72" t="s">
        <v>185</v>
      </c>
      <c r="D483" s="1">
        <v>155</v>
      </c>
    </row>
    <row r="484" spans="1:4" ht="15" customHeight="1" x14ac:dyDescent="0.25">
      <c r="A484" s="72" t="s">
        <v>103</v>
      </c>
      <c r="B484" s="80" t="s">
        <v>1032</v>
      </c>
      <c r="C484" s="72" t="s">
        <v>185</v>
      </c>
      <c r="D484" s="1">
        <v>112</v>
      </c>
    </row>
    <row r="485" spans="1:4" ht="15" customHeight="1" x14ac:dyDescent="0.25">
      <c r="A485" s="72" t="s">
        <v>1033</v>
      </c>
      <c r="B485" s="73" t="s">
        <v>1034</v>
      </c>
      <c r="C485" s="72" t="s">
        <v>181</v>
      </c>
      <c r="D485" s="1">
        <v>485</v>
      </c>
    </row>
    <row r="486" spans="1:4" ht="15" customHeight="1" x14ac:dyDescent="0.25">
      <c r="A486" s="72" t="s">
        <v>1035</v>
      </c>
      <c r="B486" s="80" t="s">
        <v>1036</v>
      </c>
      <c r="C486" s="72" t="s">
        <v>185</v>
      </c>
      <c r="D486" s="1">
        <v>486</v>
      </c>
    </row>
    <row r="487" spans="1:4" ht="15" customHeight="1" x14ac:dyDescent="0.25">
      <c r="A487" s="72" t="s">
        <v>104</v>
      </c>
      <c r="B487" s="80" t="s">
        <v>1037</v>
      </c>
      <c r="C487" s="72" t="s">
        <v>185</v>
      </c>
      <c r="D487" s="1">
        <v>124</v>
      </c>
    </row>
    <row r="488" spans="1:4" ht="15" customHeight="1" x14ac:dyDescent="0.25">
      <c r="A488" s="72" t="s">
        <v>1038</v>
      </c>
      <c r="B488" s="80" t="s">
        <v>1039</v>
      </c>
      <c r="C488" s="72" t="s">
        <v>181</v>
      </c>
      <c r="D488" s="1">
        <v>487</v>
      </c>
    </row>
    <row r="489" spans="1:4" ht="15" customHeight="1" x14ac:dyDescent="0.25">
      <c r="A489" s="72">
        <v>489</v>
      </c>
      <c r="B489" s="80" t="s">
        <v>1040</v>
      </c>
      <c r="C489" s="72"/>
      <c r="D489" s="1">
        <v>489</v>
      </c>
    </row>
    <row r="490" spans="1:4" ht="15" customHeight="1" x14ac:dyDescent="0.25">
      <c r="A490" s="72" t="s">
        <v>1041</v>
      </c>
      <c r="B490" s="80" t="s">
        <v>1042</v>
      </c>
      <c r="C490" s="72" t="s">
        <v>181</v>
      </c>
      <c r="D490" s="1">
        <v>491</v>
      </c>
    </row>
    <row r="491" spans="1:4" ht="15" customHeight="1" x14ac:dyDescent="0.25">
      <c r="A491" s="72" t="s">
        <v>1043</v>
      </c>
      <c r="B491" s="80" t="s">
        <v>1044</v>
      </c>
      <c r="C491" s="72" t="s">
        <v>181</v>
      </c>
      <c r="D491" s="1">
        <v>490</v>
      </c>
    </row>
    <row r="492" spans="1:4" ht="15" customHeight="1" x14ac:dyDescent="0.25">
      <c r="A492" s="72" t="s">
        <v>132</v>
      </c>
      <c r="B492" s="80" t="s">
        <v>1045</v>
      </c>
      <c r="C492" s="72" t="s">
        <v>185</v>
      </c>
      <c r="D492" s="1">
        <v>429</v>
      </c>
    </row>
    <row r="493" spans="1:4" ht="15" customHeight="1" x14ac:dyDescent="0.25">
      <c r="A493" s="72" t="s">
        <v>1046</v>
      </c>
      <c r="B493" s="73" t="s">
        <v>1047</v>
      </c>
      <c r="C493" s="72" t="s">
        <v>181</v>
      </c>
      <c r="D493" s="1">
        <v>492</v>
      </c>
    </row>
    <row r="494" spans="1:4" ht="15" customHeight="1" x14ac:dyDescent="0.25">
      <c r="A494" s="72" t="s">
        <v>133</v>
      </c>
      <c r="B494" s="80" t="s">
        <v>1048</v>
      </c>
      <c r="C494" s="72" t="s">
        <v>185</v>
      </c>
      <c r="D494" s="1">
        <v>430</v>
      </c>
    </row>
    <row r="495" spans="1:4" ht="15" customHeight="1" x14ac:dyDescent="0.25">
      <c r="A495" s="72" t="s">
        <v>1049</v>
      </c>
      <c r="B495" s="73" t="s">
        <v>1050</v>
      </c>
      <c r="C495" s="72" t="s">
        <v>181</v>
      </c>
      <c r="D495" s="1">
        <v>493</v>
      </c>
    </row>
    <row r="496" spans="1:4" ht="15" customHeight="1" x14ac:dyDescent="0.25">
      <c r="A496" s="72" t="s">
        <v>1051</v>
      </c>
      <c r="B496" s="73" t="s">
        <v>1052</v>
      </c>
      <c r="C496" s="72" t="s">
        <v>181</v>
      </c>
      <c r="D496" s="1">
        <v>494</v>
      </c>
    </row>
    <row r="497" spans="1:4" ht="15" customHeight="1" x14ac:dyDescent="0.25">
      <c r="A497" s="77" t="s">
        <v>1053</v>
      </c>
      <c r="B497" s="73" t="s">
        <v>1054</v>
      </c>
      <c r="C497" s="72"/>
      <c r="D497" s="1">
        <v>495</v>
      </c>
    </row>
    <row r="498" spans="1:4" ht="15" customHeight="1" x14ac:dyDescent="0.25">
      <c r="A498" s="72" t="s">
        <v>1055</v>
      </c>
      <c r="B498" s="73" t="s">
        <v>1056</v>
      </c>
      <c r="C498" s="72"/>
      <c r="D498" s="1">
        <v>496</v>
      </c>
    </row>
    <row r="499" spans="1:4" ht="15" customHeight="1" x14ac:dyDescent="0.25">
      <c r="A499" s="72" t="s">
        <v>105</v>
      </c>
      <c r="B499" s="80" t="s">
        <v>1057</v>
      </c>
      <c r="C499" s="72" t="s">
        <v>185</v>
      </c>
      <c r="D499" s="1">
        <v>497</v>
      </c>
    </row>
    <row r="500" spans="1:4" ht="15" customHeight="1" x14ac:dyDescent="0.25">
      <c r="A500" s="72" t="s">
        <v>1058</v>
      </c>
      <c r="B500" s="73" t="s">
        <v>1059</v>
      </c>
      <c r="C500" s="72"/>
      <c r="D500" s="1">
        <v>498</v>
      </c>
    </row>
    <row r="501" spans="1:4" ht="15" customHeight="1" x14ac:dyDescent="0.25">
      <c r="A501" s="72" t="s">
        <v>1060</v>
      </c>
      <c r="B501" s="73" t="s">
        <v>1061</v>
      </c>
      <c r="C501" s="72"/>
      <c r="D501" s="1">
        <v>499</v>
      </c>
    </row>
    <row r="502" spans="1:4" ht="15" customHeight="1" x14ac:dyDescent="0.25">
      <c r="A502" s="72" t="s">
        <v>1062</v>
      </c>
      <c r="B502" s="80" t="s">
        <v>1063</v>
      </c>
      <c r="C502" s="72" t="s">
        <v>185</v>
      </c>
      <c r="D502" s="1">
        <v>503</v>
      </c>
    </row>
    <row r="503" spans="1:4" ht="15" customHeight="1" x14ac:dyDescent="0.25">
      <c r="A503" s="72" t="s">
        <v>1064</v>
      </c>
      <c r="B503" s="80" t="s">
        <v>1065</v>
      </c>
      <c r="C503" s="72" t="s">
        <v>185</v>
      </c>
      <c r="D503" s="1">
        <v>506</v>
      </c>
    </row>
    <row r="504" spans="1:4" ht="15" customHeight="1" x14ac:dyDescent="0.25">
      <c r="A504" s="72" t="s">
        <v>1066</v>
      </c>
      <c r="B504" s="80" t="s">
        <v>1067</v>
      </c>
      <c r="C504" s="72"/>
      <c r="D504" s="1">
        <v>507</v>
      </c>
    </row>
    <row r="505" spans="1:4" ht="15" customHeight="1" x14ac:dyDescent="0.25">
      <c r="A505" s="72">
        <v>504</v>
      </c>
      <c r="B505" s="80" t="s">
        <v>1068</v>
      </c>
      <c r="C505" s="72" t="s">
        <v>185</v>
      </c>
      <c r="D505" s="1">
        <v>504</v>
      </c>
    </row>
    <row r="506" spans="1:4" ht="15" customHeight="1" x14ac:dyDescent="0.25">
      <c r="A506" s="72" t="s">
        <v>1069</v>
      </c>
      <c r="B506" s="80" t="s">
        <v>1070</v>
      </c>
      <c r="C506" s="72"/>
      <c r="D506" s="1">
        <v>508</v>
      </c>
    </row>
    <row r="507" spans="1:4" ht="15" customHeight="1" x14ac:dyDescent="0.25">
      <c r="A507" s="72" t="s">
        <v>1071</v>
      </c>
      <c r="B507" s="80" t="s">
        <v>1072</v>
      </c>
      <c r="C507" s="72"/>
      <c r="D507" s="1">
        <v>509</v>
      </c>
    </row>
    <row r="508" spans="1:4" ht="15" customHeight="1" x14ac:dyDescent="0.25">
      <c r="A508" s="72" t="s">
        <v>1073</v>
      </c>
      <c r="B508" s="80" t="s">
        <v>1074</v>
      </c>
      <c r="C508" s="72" t="s">
        <v>181</v>
      </c>
      <c r="D508" s="1">
        <v>510</v>
      </c>
    </row>
    <row r="509" spans="1:4" ht="15" customHeight="1" x14ac:dyDescent="0.25">
      <c r="A509" s="77" t="s">
        <v>1075</v>
      </c>
      <c r="B509" s="80" t="s">
        <v>1076</v>
      </c>
      <c r="C509" s="72" t="s">
        <v>181</v>
      </c>
      <c r="D509" s="1">
        <v>511</v>
      </c>
    </row>
    <row r="510" spans="1:4" ht="15" customHeight="1" x14ac:dyDescent="0.25">
      <c r="A510" s="72" t="s">
        <v>1077</v>
      </c>
      <c r="B510" s="80" t="s">
        <v>1078</v>
      </c>
      <c r="C510" s="72"/>
      <c r="D510" s="1">
        <v>636</v>
      </c>
    </row>
    <row r="511" spans="1:4" ht="15" customHeight="1" x14ac:dyDescent="0.25">
      <c r="A511" s="72">
        <v>518</v>
      </c>
      <c r="B511" s="80" t="s">
        <v>1079</v>
      </c>
      <c r="C511" s="72"/>
      <c r="D511" s="1">
        <v>518</v>
      </c>
    </row>
    <row r="512" spans="1:4" ht="15" customHeight="1" x14ac:dyDescent="0.25">
      <c r="A512" s="72" t="s">
        <v>1080</v>
      </c>
      <c r="B512" s="80" t="s">
        <v>1081</v>
      </c>
      <c r="C512" s="72" t="s">
        <v>185</v>
      </c>
      <c r="D512" s="1">
        <v>525</v>
      </c>
    </row>
    <row r="513" spans="1:4" ht="15" customHeight="1" x14ac:dyDescent="0.25">
      <c r="A513" s="72" t="s">
        <v>1082</v>
      </c>
      <c r="B513" s="80" t="s">
        <v>1083</v>
      </c>
      <c r="C513" s="72"/>
      <c r="D513" s="1">
        <v>391</v>
      </c>
    </row>
    <row r="514" spans="1:4" ht="15" customHeight="1" x14ac:dyDescent="0.25">
      <c r="A514" s="72">
        <v>447</v>
      </c>
      <c r="B514" s="80" t="s">
        <v>1084</v>
      </c>
      <c r="C514" s="72"/>
      <c r="D514" s="1">
        <v>447</v>
      </c>
    </row>
    <row r="515" spans="1:4" ht="15" customHeight="1" x14ac:dyDescent="0.25">
      <c r="A515" s="72" t="s">
        <v>152</v>
      </c>
      <c r="B515" s="80" t="s">
        <v>1085</v>
      </c>
      <c r="C515" s="72" t="s">
        <v>185</v>
      </c>
      <c r="D515" s="1">
        <v>456</v>
      </c>
    </row>
    <row r="516" spans="1:4" ht="15" customHeight="1" x14ac:dyDescent="0.25">
      <c r="A516" s="72">
        <v>645</v>
      </c>
      <c r="B516" s="80" t="s">
        <v>1086</v>
      </c>
      <c r="C516" s="72" t="s">
        <v>181</v>
      </c>
      <c r="D516" s="1">
        <v>645</v>
      </c>
    </row>
    <row r="517" spans="1:4" ht="15" customHeight="1" x14ac:dyDescent="0.25">
      <c r="A517" s="72">
        <v>646</v>
      </c>
      <c r="B517" s="80" t="s">
        <v>1087</v>
      </c>
      <c r="C517" s="72" t="s">
        <v>185</v>
      </c>
      <c r="D517" s="1">
        <v>646</v>
      </c>
    </row>
    <row r="518" spans="1:4" ht="15" customHeight="1" x14ac:dyDescent="0.25">
      <c r="A518" s="72">
        <v>432</v>
      </c>
      <c r="B518" s="80" t="s">
        <v>1088</v>
      </c>
      <c r="C518" s="72" t="s">
        <v>185</v>
      </c>
      <c r="D518" s="1">
        <v>432</v>
      </c>
    </row>
    <row r="519" spans="1:4" ht="15" customHeight="1" x14ac:dyDescent="0.25">
      <c r="A519" s="72">
        <v>401</v>
      </c>
      <c r="B519" s="80" t="s">
        <v>1089</v>
      </c>
      <c r="C519" s="72" t="s">
        <v>185</v>
      </c>
      <c r="D519" s="1">
        <v>401</v>
      </c>
    </row>
    <row r="520" spans="1:4" ht="15" customHeight="1" x14ac:dyDescent="0.25">
      <c r="A520" s="77" t="s">
        <v>1090</v>
      </c>
      <c r="B520" s="73" t="s">
        <v>1091</v>
      </c>
      <c r="C520" s="72" t="s">
        <v>181</v>
      </c>
      <c r="D520" s="1">
        <v>553</v>
      </c>
    </row>
    <row r="521" spans="1:4" ht="15" customHeight="1" x14ac:dyDescent="0.25">
      <c r="A521" s="72" t="s">
        <v>1092</v>
      </c>
      <c r="B521" s="73" t="s">
        <v>1093</v>
      </c>
      <c r="C521" s="72"/>
      <c r="D521" s="1">
        <v>554</v>
      </c>
    </row>
    <row r="522" spans="1:4" ht="15" customHeight="1" x14ac:dyDescent="0.25">
      <c r="A522" s="77" t="s">
        <v>1094</v>
      </c>
      <c r="B522" s="80" t="s">
        <v>1095</v>
      </c>
      <c r="C522" s="72"/>
      <c r="D522" s="1">
        <v>70</v>
      </c>
    </row>
    <row r="523" spans="1:4" ht="15" customHeight="1" x14ac:dyDescent="0.25">
      <c r="A523" s="72" t="s">
        <v>1096</v>
      </c>
      <c r="B523" s="80" t="s">
        <v>1097</v>
      </c>
      <c r="C523" s="72" t="s">
        <v>185</v>
      </c>
      <c r="D523" s="1">
        <v>500</v>
      </c>
    </row>
    <row r="524" spans="1:4" ht="15" customHeight="1" x14ac:dyDescent="0.25">
      <c r="A524" s="72" t="s">
        <v>1098</v>
      </c>
      <c r="B524" s="73" t="s">
        <v>1099</v>
      </c>
      <c r="C524" s="72" t="s">
        <v>181</v>
      </c>
      <c r="D524" s="1">
        <v>555</v>
      </c>
    </row>
    <row r="525" spans="1:4" ht="15" customHeight="1" x14ac:dyDescent="0.25">
      <c r="A525" s="72" t="s">
        <v>1100</v>
      </c>
      <c r="B525" s="73" t="s">
        <v>1101</v>
      </c>
      <c r="C525" s="72" t="s">
        <v>181</v>
      </c>
      <c r="D525" s="1">
        <v>556</v>
      </c>
    </row>
    <row r="526" spans="1:4" ht="15" customHeight="1" x14ac:dyDescent="0.25">
      <c r="A526" s="72" t="s">
        <v>106</v>
      </c>
      <c r="B526" s="80" t="s">
        <v>1102</v>
      </c>
      <c r="C526" s="72" t="s">
        <v>185</v>
      </c>
      <c r="D526" s="1">
        <v>559</v>
      </c>
    </row>
    <row r="527" spans="1:4" ht="15" customHeight="1" x14ac:dyDescent="0.25">
      <c r="A527" s="72" t="s">
        <v>1103</v>
      </c>
      <c r="B527" s="80" t="s">
        <v>1104</v>
      </c>
      <c r="C527" s="72" t="s">
        <v>185</v>
      </c>
      <c r="D527" s="1">
        <v>560</v>
      </c>
    </row>
    <row r="528" spans="1:4" ht="15" customHeight="1" x14ac:dyDescent="0.25">
      <c r="A528" s="72" t="s">
        <v>1105</v>
      </c>
      <c r="B528" s="80" t="s">
        <v>1106</v>
      </c>
      <c r="C528" s="72" t="s">
        <v>181</v>
      </c>
      <c r="D528" s="1">
        <v>561</v>
      </c>
    </row>
    <row r="529" spans="1:4" ht="15" customHeight="1" x14ac:dyDescent="0.25">
      <c r="A529" s="72" t="s">
        <v>1107</v>
      </c>
      <c r="B529" s="73" t="s">
        <v>1108</v>
      </c>
      <c r="C529" s="72"/>
      <c r="D529" s="1">
        <v>562</v>
      </c>
    </row>
    <row r="530" spans="1:4" ht="15" customHeight="1" x14ac:dyDescent="0.25">
      <c r="A530" s="72" t="s">
        <v>1109</v>
      </c>
      <c r="B530" s="80" t="s">
        <v>1110</v>
      </c>
      <c r="C530" s="72"/>
      <c r="D530" s="1">
        <v>273</v>
      </c>
    </row>
    <row r="531" spans="1:4" ht="15" customHeight="1" x14ac:dyDescent="0.25">
      <c r="A531" s="72" t="s">
        <v>170</v>
      </c>
      <c r="B531" s="80" t="s">
        <v>1111</v>
      </c>
      <c r="C531" s="72" t="s">
        <v>181</v>
      </c>
      <c r="D531" s="1">
        <v>274</v>
      </c>
    </row>
    <row r="532" spans="1:4" ht="15" customHeight="1" x14ac:dyDescent="0.25">
      <c r="A532" s="72" t="s">
        <v>1112</v>
      </c>
      <c r="B532" s="80" t="s">
        <v>1113</v>
      </c>
      <c r="C532" s="72" t="s">
        <v>185</v>
      </c>
      <c r="D532" s="1">
        <v>563</v>
      </c>
    </row>
    <row r="533" spans="1:4" ht="15" customHeight="1" x14ac:dyDescent="0.25">
      <c r="A533" s="72" t="s">
        <v>1114</v>
      </c>
      <c r="B533" s="73" t="s">
        <v>1115</v>
      </c>
      <c r="C533" s="72"/>
      <c r="D533" s="1">
        <v>565</v>
      </c>
    </row>
    <row r="534" spans="1:4" ht="15" customHeight="1" x14ac:dyDescent="0.25">
      <c r="A534" s="72" t="s">
        <v>1116</v>
      </c>
      <c r="B534" s="80" t="s">
        <v>1117</v>
      </c>
      <c r="C534" s="72" t="s">
        <v>185</v>
      </c>
      <c r="D534" s="1">
        <v>631</v>
      </c>
    </row>
    <row r="535" spans="1:4" ht="15" customHeight="1" x14ac:dyDescent="0.25">
      <c r="A535" s="72" t="s">
        <v>134</v>
      </c>
      <c r="B535" s="80" t="s">
        <v>1118</v>
      </c>
      <c r="C535" s="72" t="s">
        <v>185</v>
      </c>
      <c r="D535" s="1">
        <v>431</v>
      </c>
    </row>
    <row r="536" spans="1:4" ht="15" customHeight="1" x14ac:dyDescent="0.25">
      <c r="A536" s="72" t="s">
        <v>1119</v>
      </c>
      <c r="B536" s="80" t="s">
        <v>1120</v>
      </c>
      <c r="C536" s="72" t="s">
        <v>181</v>
      </c>
      <c r="D536" s="1">
        <v>566</v>
      </c>
    </row>
    <row r="537" spans="1:4" ht="15" customHeight="1" x14ac:dyDescent="0.25">
      <c r="A537" s="72" t="s">
        <v>1121</v>
      </c>
      <c r="B537" s="80" t="s">
        <v>1122</v>
      </c>
      <c r="C537" s="72" t="s">
        <v>185</v>
      </c>
      <c r="D537" s="1">
        <v>567</v>
      </c>
    </row>
    <row r="538" spans="1:4" ht="15" customHeight="1" x14ac:dyDescent="0.25">
      <c r="A538" s="72" t="s">
        <v>1123</v>
      </c>
      <c r="B538" s="80" t="s">
        <v>1124</v>
      </c>
      <c r="C538" s="72" t="s">
        <v>185</v>
      </c>
      <c r="D538" s="1">
        <v>568</v>
      </c>
    </row>
    <row r="539" spans="1:4" ht="15" customHeight="1" x14ac:dyDescent="0.25">
      <c r="A539" s="72">
        <v>571</v>
      </c>
      <c r="B539" s="80" t="s">
        <v>1125</v>
      </c>
      <c r="C539" s="72" t="s">
        <v>185</v>
      </c>
      <c r="D539" s="1">
        <v>571</v>
      </c>
    </row>
    <row r="540" spans="1:4" ht="15" customHeight="1" x14ac:dyDescent="0.25">
      <c r="A540" s="72">
        <v>572</v>
      </c>
      <c r="B540" s="80" t="s">
        <v>1126</v>
      </c>
      <c r="C540" s="72"/>
      <c r="D540" s="1">
        <v>572</v>
      </c>
    </row>
    <row r="541" spans="1:4" ht="15" customHeight="1" x14ac:dyDescent="0.25">
      <c r="A541" s="72" t="s">
        <v>1127</v>
      </c>
      <c r="B541" s="80" t="s">
        <v>1128</v>
      </c>
      <c r="C541" s="72"/>
      <c r="D541" s="1">
        <v>573</v>
      </c>
    </row>
    <row r="542" spans="1:4" ht="15" customHeight="1" x14ac:dyDescent="0.25">
      <c r="A542" s="72">
        <v>353</v>
      </c>
      <c r="B542" s="80" t="s">
        <v>1129</v>
      </c>
      <c r="C542" s="72" t="s">
        <v>185</v>
      </c>
      <c r="D542" s="1">
        <v>353</v>
      </c>
    </row>
    <row r="543" spans="1:4" ht="15" customHeight="1" x14ac:dyDescent="0.25">
      <c r="A543" s="72" t="s">
        <v>1130</v>
      </c>
      <c r="B543" s="73" t="s">
        <v>1131</v>
      </c>
      <c r="C543" s="72" t="s">
        <v>181</v>
      </c>
      <c r="D543" s="1">
        <v>574</v>
      </c>
    </row>
    <row r="544" spans="1:4" ht="15" customHeight="1" x14ac:dyDescent="0.25">
      <c r="A544" s="72" t="s">
        <v>1132</v>
      </c>
      <c r="B544" s="80" t="s">
        <v>1133</v>
      </c>
      <c r="C544" s="72" t="s">
        <v>181</v>
      </c>
      <c r="D544" s="1">
        <v>79</v>
      </c>
    </row>
    <row r="545" spans="1:4" ht="15" customHeight="1" x14ac:dyDescent="0.25">
      <c r="A545" s="77" t="s">
        <v>1134</v>
      </c>
      <c r="B545" s="80" t="s">
        <v>1135</v>
      </c>
      <c r="C545" s="72" t="s">
        <v>181</v>
      </c>
      <c r="D545" s="1">
        <v>577</v>
      </c>
    </row>
    <row r="546" spans="1:4" ht="15" customHeight="1" x14ac:dyDescent="0.25">
      <c r="A546" s="72" t="s">
        <v>67</v>
      </c>
      <c r="B546" s="80" t="s">
        <v>1136</v>
      </c>
      <c r="C546" s="72" t="s">
        <v>185</v>
      </c>
      <c r="D546" s="1">
        <v>575</v>
      </c>
    </row>
    <row r="547" spans="1:4" ht="15" customHeight="1" x14ac:dyDescent="0.25">
      <c r="A547" s="72" t="s">
        <v>1137</v>
      </c>
      <c r="B547" s="80" t="s">
        <v>1138</v>
      </c>
      <c r="C547" s="72" t="s">
        <v>181</v>
      </c>
      <c r="D547" s="1">
        <v>578</v>
      </c>
    </row>
    <row r="548" spans="1:4" ht="15" customHeight="1" x14ac:dyDescent="0.25">
      <c r="A548" s="72" t="s">
        <v>1139</v>
      </c>
      <c r="B548" s="73" t="s">
        <v>1140</v>
      </c>
      <c r="C548" s="72" t="s">
        <v>181</v>
      </c>
      <c r="D548" s="1">
        <v>579</v>
      </c>
    </row>
    <row r="549" spans="1:4" ht="15" customHeight="1" x14ac:dyDescent="0.25">
      <c r="A549" s="72" t="s">
        <v>113</v>
      </c>
      <c r="B549" s="80" t="s">
        <v>1141</v>
      </c>
      <c r="C549" s="72"/>
      <c r="D549" s="1">
        <v>580</v>
      </c>
    </row>
    <row r="550" spans="1:4" ht="15" customHeight="1" x14ac:dyDescent="0.25">
      <c r="A550" s="72">
        <v>354</v>
      </c>
      <c r="B550" s="80" t="s">
        <v>1142</v>
      </c>
      <c r="C550" s="72" t="s">
        <v>185</v>
      </c>
      <c r="D550" s="1">
        <v>354</v>
      </c>
    </row>
    <row r="551" spans="1:4" ht="15" customHeight="1" x14ac:dyDescent="0.25">
      <c r="A551" s="72" t="s">
        <v>1143</v>
      </c>
      <c r="B551" s="80" t="s">
        <v>1144</v>
      </c>
      <c r="C551" s="72" t="s">
        <v>181</v>
      </c>
      <c r="D551" s="1">
        <v>582</v>
      </c>
    </row>
    <row r="552" spans="1:4" ht="15" customHeight="1" x14ac:dyDescent="0.25">
      <c r="A552" s="72" t="s">
        <v>1145</v>
      </c>
      <c r="B552" s="73" t="s">
        <v>1146</v>
      </c>
      <c r="C552" s="72" t="s">
        <v>181</v>
      </c>
      <c r="D552" s="1">
        <v>583</v>
      </c>
    </row>
    <row r="553" spans="1:4" ht="15" customHeight="1" x14ac:dyDescent="0.25">
      <c r="A553" s="72" t="s">
        <v>1147</v>
      </c>
      <c r="B553" s="73" t="s">
        <v>1148</v>
      </c>
      <c r="C553" s="72" t="s">
        <v>181</v>
      </c>
      <c r="D553" s="1">
        <v>584</v>
      </c>
    </row>
    <row r="554" spans="1:4" ht="15" customHeight="1" x14ac:dyDescent="0.25">
      <c r="A554" s="72" t="s">
        <v>107</v>
      </c>
      <c r="B554" s="80" t="s">
        <v>1149</v>
      </c>
      <c r="C554" s="72" t="s">
        <v>185</v>
      </c>
      <c r="D554" s="1">
        <v>585</v>
      </c>
    </row>
    <row r="555" spans="1:4" ht="15" customHeight="1" x14ac:dyDescent="0.25">
      <c r="A555" s="72" t="s">
        <v>1150</v>
      </c>
      <c r="B555" s="80" t="s">
        <v>1151</v>
      </c>
      <c r="C555" s="72" t="s">
        <v>185</v>
      </c>
      <c r="D555" s="1">
        <v>586</v>
      </c>
    </row>
    <row r="556" spans="1:4" ht="15" customHeight="1" x14ac:dyDescent="0.25">
      <c r="A556" s="72" t="s">
        <v>1152</v>
      </c>
      <c r="B556" s="73" t="s">
        <v>1153</v>
      </c>
      <c r="C556" s="72" t="s">
        <v>181</v>
      </c>
      <c r="D556" s="1">
        <v>587</v>
      </c>
    </row>
    <row r="557" spans="1:4" ht="15" customHeight="1" x14ac:dyDescent="0.25">
      <c r="A557" s="72" t="s">
        <v>1154</v>
      </c>
      <c r="B557" s="73" t="s">
        <v>1155</v>
      </c>
      <c r="C557" s="72"/>
      <c r="D557" s="1">
        <v>588</v>
      </c>
    </row>
    <row r="558" spans="1:4" ht="15" customHeight="1" x14ac:dyDescent="0.25">
      <c r="A558" s="77" t="s">
        <v>1156</v>
      </c>
      <c r="B558" s="80" t="s">
        <v>1157</v>
      </c>
      <c r="C558" s="72" t="s">
        <v>181</v>
      </c>
      <c r="D558" s="1">
        <v>590</v>
      </c>
    </row>
    <row r="559" spans="1:4" ht="15" customHeight="1" x14ac:dyDescent="0.25">
      <c r="A559" s="72" t="s">
        <v>1158</v>
      </c>
      <c r="B559" s="80" t="s">
        <v>1159</v>
      </c>
      <c r="C559" s="72" t="s">
        <v>181</v>
      </c>
      <c r="D559" s="1">
        <v>591</v>
      </c>
    </row>
    <row r="560" spans="1:4" ht="15" customHeight="1" x14ac:dyDescent="0.25">
      <c r="A560" s="72">
        <v>358</v>
      </c>
      <c r="B560" s="80" t="s">
        <v>1160</v>
      </c>
      <c r="C560" s="72"/>
      <c r="D560" s="1">
        <v>358</v>
      </c>
    </row>
    <row r="561" spans="1:4" ht="15" customHeight="1" x14ac:dyDescent="0.25">
      <c r="A561" s="72" t="s">
        <v>1161</v>
      </c>
      <c r="B561" s="80" t="s">
        <v>1162</v>
      </c>
      <c r="C561" s="72" t="s">
        <v>185</v>
      </c>
      <c r="D561" s="1">
        <v>76</v>
      </c>
    </row>
    <row r="562" spans="1:4" ht="15" customHeight="1" x14ac:dyDescent="0.25">
      <c r="A562" s="72" t="s">
        <v>1163</v>
      </c>
      <c r="B562" s="80" t="s">
        <v>1164</v>
      </c>
      <c r="C562" s="72" t="s">
        <v>181</v>
      </c>
      <c r="D562" s="1">
        <v>592</v>
      </c>
    </row>
    <row r="563" spans="1:4" ht="15" customHeight="1" x14ac:dyDescent="0.25">
      <c r="A563" s="72" t="s">
        <v>1165</v>
      </c>
      <c r="B563" s="80" t="s">
        <v>1166</v>
      </c>
      <c r="C563" s="72" t="s">
        <v>181</v>
      </c>
      <c r="D563" s="1">
        <v>80</v>
      </c>
    </row>
    <row r="564" spans="1:4" ht="15" customHeight="1" x14ac:dyDescent="0.25">
      <c r="A564" s="72" t="s">
        <v>1167</v>
      </c>
      <c r="B564" s="73" t="s">
        <v>1168</v>
      </c>
      <c r="C564" s="72"/>
      <c r="D564" s="1">
        <v>593</v>
      </c>
    </row>
    <row r="565" spans="1:4" ht="15" customHeight="1" x14ac:dyDescent="0.25">
      <c r="A565" s="72" t="s">
        <v>108</v>
      </c>
      <c r="B565" s="80" t="s">
        <v>1169</v>
      </c>
      <c r="C565" s="72" t="s">
        <v>185</v>
      </c>
      <c r="D565" s="1">
        <v>488</v>
      </c>
    </row>
    <row r="566" spans="1:4" ht="15" customHeight="1" x14ac:dyDescent="0.25">
      <c r="A566" s="72" t="s">
        <v>114</v>
      </c>
      <c r="B566" s="80" t="s">
        <v>1170</v>
      </c>
      <c r="C566" s="72" t="s">
        <v>181</v>
      </c>
      <c r="D566" s="1">
        <v>595</v>
      </c>
    </row>
    <row r="567" spans="1:4" ht="15" customHeight="1" x14ac:dyDescent="0.25">
      <c r="A567" s="72" t="s">
        <v>1171</v>
      </c>
      <c r="B567" s="80" t="s">
        <v>1172</v>
      </c>
      <c r="C567" s="72"/>
      <c r="D567" s="1">
        <v>596</v>
      </c>
    </row>
    <row r="568" spans="1:4" ht="15" customHeight="1" x14ac:dyDescent="0.25">
      <c r="A568" s="72" t="s">
        <v>1173</v>
      </c>
      <c r="B568" s="80" t="s">
        <v>1174</v>
      </c>
      <c r="C568" s="72" t="s">
        <v>181</v>
      </c>
      <c r="D568" s="1">
        <v>598</v>
      </c>
    </row>
    <row r="569" spans="1:4" ht="15" customHeight="1" x14ac:dyDescent="0.25">
      <c r="A569" s="72" t="s">
        <v>1175</v>
      </c>
      <c r="B569" s="80" t="s">
        <v>1176</v>
      </c>
      <c r="C569" s="72" t="s">
        <v>185</v>
      </c>
      <c r="D569" s="1">
        <v>599</v>
      </c>
    </row>
    <row r="570" spans="1:4" ht="15" customHeight="1" x14ac:dyDescent="0.25">
      <c r="A570" s="72" t="s">
        <v>68</v>
      </c>
      <c r="B570" s="80" t="s">
        <v>1177</v>
      </c>
      <c r="C570" s="72" t="s">
        <v>185</v>
      </c>
      <c r="D570" s="1">
        <v>600</v>
      </c>
    </row>
    <row r="571" spans="1:4" ht="15" customHeight="1" x14ac:dyDescent="0.25">
      <c r="A571" s="72" t="s">
        <v>1178</v>
      </c>
      <c r="B571" s="80" t="s">
        <v>1179</v>
      </c>
      <c r="C571" s="72"/>
      <c r="D571" s="1">
        <v>601</v>
      </c>
    </row>
    <row r="572" spans="1:4" ht="15" customHeight="1" x14ac:dyDescent="0.25">
      <c r="A572" s="72" t="s">
        <v>1180</v>
      </c>
      <c r="B572" s="80" t="s">
        <v>1181</v>
      </c>
      <c r="C572" s="72" t="s">
        <v>185</v>
      </c>
      <c r="D572" s="1">
        <v>602</v>
      </c>
    </row>
    <row r="573" spans="1:4" ht="15" customHeight="1" x14ac:dyDescent="0.25">
      <c r="A573" s="72" t="s">
        <v>1182</v>
      </c>
      <c r="B573" s="80" t="s">
        <v>1183</v>
      </c>
      <c r="C573" s="72"/>
      <c r="D573" s="1">
        <v>603</v>
      </c>
    </row>
    <row r="574" spans="1:4" ht="15" customHeight="1" x14ac:dyDescent="0.25">
      <c r="A574" s="72" t="s">
        <v>1184</v>
      </c>
      <c r="B574" s="80" t="s">
        <v>1185</v>
      </c>
      <c r="C574" s="72"/>
      <c r="D574" s="1">
        <v>552</v>
      </c>
    </row>
    <row r="575" spans="1:4" ht="15" customHeight="1" x14ac:dyDescent="0.25">
      <c r="A575" s="72" t="s">
        <v>1186</v>
      </c>
      <c r="B575" s="80" t="s">
        <v>1187</v>
      </c>
      <c r="C575" s="72"/>
      <c r="D575" s="1">
        <v>537</v>
      </c>
    </row>
    <row r="576" spans="1:4" ht="15" customHeight="1" x14ac:dyDescent="0.25">
      <c r="A576" s="72" t="s">
        <v>1188</v>
      </c>
      <c r="B576" s="80" t="s">
        <v>1189</v>
      </c>
      <c r="C576" s="72"/>
      <c r="D576" s="1">
        <v>551</v>
      </c>
    </row>
    <row r="577" spans="1:4" ht="15" customHeight="1" x14ac:dyDescent="0.25">
      <c r="A577" s="72" t="s">
        <v>1190</v>
      </c>
      <c r="B577" s="80" t="s">
        <v>1191</v>
      </c>
      <c r="C577" s="72"/>
      <c r="D577" s="1">
        <v>536</v>
      </c>
    </row>
    <row r="578" spans="1:4" ht="15" customHeight="1" x14ac:dyDescent="0.25">
      <c r="A578" s="72" t="s">
        <v>1192</v>
      </c>
      <c r="B578" s="80" t="s">
        <v>1193</v>
      </c>
      <c r="C578" s="72" t="s">
        <v>181</v>
      </c>
      <c r="D578" s="1">
        <v>550</v>
      </c>
    </row>
    <row r="579" spans="1:4" ht="15" customHeight="1" x14ac:dyDescent="0.25">
      <c r="A579" s="72" t="s">
        <v>1194</v>
      </c>
      <c r="B579" s="80" t="s">
        <v>1195</v>
      </c>
      <c r="C579" s="72" t="s">
        <v>181</v>
      </c>
      <c r="D579" s="1">
        <v>535</v>
      </c>
    </row>
    <row r="580" spans="1:4" ht="15" customHeight="1" x14ac:dyDescent="0.25">
      <c r="A580" s="72" t="s">
        <v>1196</v>
      </c>
      <c r="B580" s="80" t="s">
        <v>1197</v>
      </c>
      <c r="C580" s="72" t="s">
        <v>181</v>
      </c>
      <c r="D580" s="1">
        <v>549</v>
      </c>
    </row>
    <row r="581" spans="1:4" ht="15" customHeight="1" x14ac:dyDescent="0.25">
      <c r="A581" s="72" t="s">
        <v>1198</v>
      </c>
      <c r="B581" s="80" t="s">
        <v>1199</v>
      </c>
      <c r="C581" s="72" t="s">
        <v>181</v>
      </c>
      <c r="D581" s="1">
        <v>534</v>
      </c>
    </row>
    <row r="582" spans="1:4" ht="15" customHeight="1" x14ac:dyDescent="0.25">
      <c r="A582" s="72" t="s">
        <v>1200</v>
      </c>
      <c r="B582" s="80" t="s">
        <v>1201</v>
      </c>
      <c r="C582" s="72" t="s">
        <v>185</v>
      </c>
      <c r="D582" s="1">
        <v>606</v>
      </c>
    </row>
    <row r="583" spans="1:4" ht="15" customHeight="1" x14ac:dyDescent="0.25">
      <c r="A583" s="72" t="s">
        <v>1202</v>
      </c>
      <c r="B583" s="73" t="s">
        <v>1203</v>
      </c>
      <c r="C583" s="72" t="s">
        <v>181</v>
      </c>
      <c r="D583" s="1">
        <v>116</v>
      </c>
    </row>
    <row r="584" spans="1:4" ht="15" customHeight="1" x14ac:dyDescent="0.25">
      <c r="A584" s="72" t="s">
        <v>1204</v>
      </c>
      <c r="B584" s="73" t="s">
        <v>1205</v>
      </c>
      <c r="C584" s="72" t="s">
        <v>181</v>
      </c>
      <c r="D584" s="1">
        <v>323</v>
      </c>
    </row>
    <row r="585" spans="1:4" ht="15" customHeight="1" x14ac:dyDescent="0.25">
      <c r="A585" s="72" t="s">
        <v>1206</v>
      </c>
      <c r="B585" s="75" t="s">
        <v>1207</v>
      </c>
      <c r="C585" s="72"/>
      <c r="D585" s="1">
        <v>399</v>
      </c>
    </row>
    <row r="586" spans="1:4" ht="15" customHeight="1" x14ac:dyDescent="0.25">
      <c r="A586" s="72" t="s">
        <v>1208</v>
      </c>
      <c r="B586" s="80" t="s">
        <v>1209</v>
      </c>
      <c r="C586" s="72"/>
      <c r="D586" s="1">
        <v>512</v>
      </c>
    </row>
    <row r="587" spans="1:4" ht="15" customHeight="1" x14ac:dyDescent="0.25">
      <c r="A587" s="72" t="s">
        <v>109</v>
      </c>
      <c r="B587" s="80" t="s">
        <v>1210</v>
      </c>
      <c r="C587" s="72" t="s">
        <v>185</v>
      </c>
      <c r="D587" s="1">
        <v>608</v>
      </c>
    </row>
    <row r="588" spans="1:4" ht="15" customHeight="1" x14ac:dyDescent="0.25">
      <c r="A588" s="72" t="s">
        <v>110</v>
      </c>
      <c r="B588" s="80" t="s">
        <v>1211</v>
      </c>
      <c r="C588" s="72" t="s">
        <v>181</v>
      </c>
      <c r="D588" s="1">
        <v>249</v>
      </c>
    </row>
    <row r="589" spans="1:4" ht="15" customHeight="1" x14ac:dyDescent="0.25">
      <c r="A589" s="72" t="s">
        <v>1212</v>
      </c>
      <c r="B589" s="80" t="s">
        <v>1213</v>
      </c>
      <c r="C589" s="72" t="s">
        <v>181</v>
      </c>
      <c r="D589" s="1">
        <v>513</v>
      </c>
    </row>
    <row r="590" spans="1:4" ht="15" customHeight="1" x14ac:dyDescent="0.25">
      <c r="A590" s="72" t="s">
        <v>1214</v>
      </c>
      <c r="B590" s="80" t="s">
        <v>1215</v>
      </c>
      <c r="C590" s="72" t="s">
        <v>185</v>
      </c>
      <c r="D590" s="1">
        <v>610</v>
      </c>
    </row>
    <row r="591" spans="1:4" ht="15" customHeight="1" x14ac:dyDescent="0.25">
      <c r="A591" s="72" t="s">
        <v>1216</v>
      </c>
      <c r="B591" s="80" t="s">
        <v>1217</v>
      </c>
      <c r="C591" s="72" t="s">
        <v>185</v>
      </c>
      <c r="D591" s="1">
        <v>275</v>
      </c>
    </row>
    <row r="592" spans="1:4" ht="15" customHeight="1" x14ac:dyDescent="0.25">
      <c r="A592" s="72" t="s">
        <v>1218</v>
      </c>
      <c r="B592" s="80" t="s">
        <v>1219</v>
      </c>
      <c r="C592" s="72" t="s">
        <v>185</v>
      </c>
      <c r="D592" s="1">
        <v>611</v>
      </c>
    </row>
    <row r="593" spans="1:4" ht="15" customHeight="1" x14ac:dyDescent="0.25">
      <c r="A593" s="72" t="s">
        <v>1220</v>
      </c>
      <c r="B593" s="80" t="s">
        <v>1221</v>
      </c>
      <c r="C593" s="72" t="s">
        <v>181</v>
      </c>
      <c r="D593" s="1">
        <v>514</v>
      </c>
    </row>
    <row r="594" spans="1:4" ht="15" customHeight="1" x14ac:dyDescent="0.25">
      <c r="A594" s="72" t="s">
        <v>1222</v>
      </c>
      <c r="B594" s="80" t="s">
        <v>1223</v>
      </c>
      <c r="C594" s="72" t="s">
        <v>181</v>
      </c>
      <c r="D594" s="1">
        <v>515</v>
      </c>
    </row>
    <row r="595" spans="1:4" ht="15" customHeight="1" x14ac:dyDescent="0.25">
      <c r="A595" s="72" t="s">
        <v>1224</v>
      </c>
      <c r="B595" s="80" t="s">
        <v>1225</v>
      </c>
      <c r="C595" s="72" t="s">
        <v>181</v>
      </c>
      <c r="D595" s="1">
        <v>516</v>
      </c>
    </row>
    <row r="596" spans="1:4" ht="15" customHeight="1" x14ac:dyDescent="0.25">
      <c r="A596" s="72" t="s">
        <v>1226</v>
      </c>
      <c r="B596" s="80" t="s">
        <v>1227</v>
      </c>
      <c r="C596" s="72"/>
      <c r="D596" s="1">
        <v>517</v>
      </c>
    </row>
    <row r="597" spans="1:4" ht="15" customHeight="1" x14ac:dyDescent="0.25">
      <c r="A597" s="72" t="s">
        <v>1228</v>
      </c>
      <c r="B597" s="73" t="s">
        <v>1229</v>
      </c>
      <c r="C597" s="72" t="s">
        <v>181</v>
      </c>
      <c r="D597" s="1">
        <v>43</v>
      </c>
    </row>
    <row r="598" spans="1:4" ht="15" customHeight="1" x14ac:dyDescent="0.25">
      <c r="A598" s="72" t="s">
        <v>1230</v>
      </c>
      <c r="B598" s="73" t="s">
        <v>1231</v>
      </c>
      <c r="C598" s="72" t="s">
        <v>181</v>
      </c>
      <c r="D598" s="1">
        <v>74</v>
      </c>
    </row>
    <row r="599" spans="1:4" ht="15" customHeight="1" x14ac:dyDescent="0.25">
      <c r="A599" s="72" t="s">
        <v>1232</v>
      </c>
      <c r="B599" s="73" t="s">
        <v>1233</v>
      </c>
      <c r="C599" s="72"/>
      <c r="D599" s="1">
        <v>617</v>
      </c>
    </row>
    <row r="600" spans="1:4" ht="15" customHeight="1" x14ac:dyDescent="0.25">
      <c r="A600" s="72" t="s">
        <v>1234</v>
      </c>
      <c r="B600" s="73" t="s">
        <v>1235</v>
      </c>
      <c r="C600" s="72"/>
      <c r="D600" s="1">
        <v>618</v>
      </c>
    </row>
    <row r="601" spans="1:4" ht="15" customHeight="1" x14ac:dyDescent="0.25">
      <c r="A601" s="72" t="s">
        <v>1236</v>
      </c>
      <c r="B601" s="80" t="s">
        <v>1237</v>
      </c>
      <c r="C601" s="72" t="s">
        <v>185</v>
      </c>
      <c r="D601" s="1">
        <v>619</v>
      </c>
    </row>
    <row r="602" spans="1:4" ht="15" customHeight="1" x14ac:dyDescent="0.25">
      <c r="A602" s="72" t="s">
        <v>69</v>
      </c>
      <c r="B602" s="80" t="s">
        <v>1238</v>
      </c>
      <c r="C602" s="72" t="s">
        <v>181</v>
      </c>
      <c r="D602" s="1">
        <v>620</v>
      </c>
    </row>
    <row r="603" spans="1:4" ht="15" customHeight="1" x14ac:dyDescent="0.25">
      <c r="A603" s="72" t="s">
        <v>1239</v>
      </c>
      <c r="B603" s="80" t="s">
        <v>1240</v>
      </c>
      <c r="C603" s="72"/>
      <c r="D603" s="1">
        <v>621</v>
      </c>
    </row>
    <row r="604" spans="1:4" ht="15" customHeight="1" x14ac:dyDescent="0.25">
      <c r="A604" s="72" t="s">
        <v>174</v>
      </c>
      <c r="B604" s="80" t="s">
        <v>1241</v>
      </c>
      <c r="C604" s="72" t="s">
        <v>185</v>
      </c>
      <c r="D604" s="1">
        <v>622</v>
      </c>
    </row>
    <row r="605" spans="1:4" ht="15" customHeight="1" x14ac:dyDescent="0.25">
      <c r="A605" s="72" t="s">
        <v>1242</v>
      </c>
      <c r="B605" s="80" t="s">
        <v>1243</v>
      </c>
      <c r="C605" s="72" t="s">
        <v>185</v>
      </c>
      <c r="D605" s="1">
        <v>623</v>
      </c>
    </row>
    <row r="606" spans="1:4" ht="15" customHeight="1" x14ac:dyDescent="0.25">
      <c r="A606" s="72" t="s">
        <v>111</v>
      </c>
      <c r="B606" s="80" t="s">
        <v>1244</v>
      </c>
      <c r="C606" s="72" t="s">
        <v>185</v>
      </c>
      <c r="D606" s="1">
        <v>624</v>
      </c>
    </row>
    <row r="607" spans="1:4" ht="15" customHeight="1" x14ac:dyDescent="0.25">
      <c r="A607" s="72" t="s">
        <v>1245</v>
      </c>
      <c r="B607" s="80" t="s">
        <v>1246</v>
      </c>
      <c r="C607" s="72" t="s">
        <v>181</v>
      </c>
      <c r="D607" s="1">
        <v>626</v>
      </c>
    </row>
    <row r="608" spans="1:4" ht="15" customHeight="1" x14ac:dyDescent="0.25">
      <c r="A608" s="72" t="s">
        <v>1247</v>
      </c>
      <c r="B608" s="80" t="s">
        <v>1248</v>
      </c>
      <c r="C608" s="72" t="s">
        <v>185</v>
      </c>
      <c r="D608" s="1">
        <v>627</v>
      </c>
    </row>
    <row r="609" spans="1:4" ht="15" customHeight="1" x14ac:dyDescent="0.25">
      <c r="A609" s="72" t="s">
        <v>70</v>
      </c>
      <c r="B609" s="80" t="s">
        <v>1249</v>
      </c>
      <c r="C609" s="72" t="s">
        <v>185</v>
      </c>
      <c r="D609" s="1">
        <v>628</v>
      </c>
    </row>
    <row r="610" spans="1:4" ht="15" customHeight="1" x14ac:dyDescent="0.25">
      <c r="A610" s="72" t="s">
        <v>71</v>
      </c>
      <c r="B610" s="80" t="s">
        <v>1250</v>
      </c>
      <c r="C610" s="72"/>
      <c r="D610" s="1">
        <v>632</v>
      </c>
    </row>
    <row r="611" spans="1:4" ht="15" customHeight="1" x14ac:dyDescent="0.25">
      <c r="A611" s="72" t="s">
        <v>169</v>
      </c>
      <c r="B611" s="80" t="s">
        <v>1251</v>
      </c>
      <c r="C611" s="72"/>
      <c r="D611" s="1">
        <v>633</v>
      </c>
    </row>
  </sheetData>
  <sheetProtection sheet="1" objects="1" scenarios="1" sort="0" autoFilter="0"/>
  <autoFilter ref="A6:C611" xr:uid="{00000000-0009-0000-0000-000006000000}"/>
  <hyperlinks>
    <hyperlink ref="A4" r:id="rId1" xr:uid="{64633C1D-7FD3-4787-88BB-3BA13FC06C6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zoomScale="110" zoomScaleNormal="110" workbookViewId="0">
      <selection activeCell="E15" sqref="E15"/>
    </sheetView>
  </sheetViews>
  <sheetFormatPr defaultColWidth="9.140625" defaultRowHeight="15" x14ac:dyDescent="0.25"/>
  <cols>
    <col min="1" max="1" width="9.140625" style="55"/>
    <col min="2" max="2" width="13.7109375" style="45" customWidth="1"/>
    <col min="3" max="3" width="24" style="3" customWidth="1"/>
    <col min="4" max="4" width="108.140625" style="3" customWidth="1"/>
    <col min="5" max="16384" width="9.140625" style="3"/>
  </cols>
  <sheetData>
    <row r="1" spans="1:4" ht="18.75" x14ac:dyDescent="0.25">
      <c r="A1" s="56" t="s">
        <v>1252</v>
      </c>
    </row>
    <row r="3" spans="1:4" s="9" customFormat="1" x14ac:dyDescent="0.25">
      <c r="A3" s="57" t="s">
        <v>1253</v>
      </c>
      <c r="B3" s="67" t="s">
        <v>1254</v>
      </c>
      <c r="C3" s="58" t="s">
        <v>0</v>
      </c>
      <c r="D3" s="58" t="s">
        <v>1255</v>
      </c>
    </row>
    <row r="4" spans="1:4" x14ac:dyDescent="0.25">
      <c r="A4" s="68">
        <v>0</v>
      </c>
      <c r="B4" s="60" t="s">
        <v>1256</v>
      </c>
      <c r="C4" s="59"/>
      <c r="D4" s="59" t="s">
        <v>1257</v>
      </c>
    </row>
    <row r="5" spans="1:4" ht="45" x14ac:dyDescent="0.25">
      <c r="A5" s="68">
        <v>1</v>
      </c>
      <c r="B5" s="60" t="s">
        <v>1258</v>
      </c>
      <c r="C5" s="59"/>
      <c r="D5" s="60" t="s">
        <v>1259</v>
      </c>
    </row>
    <row r="6" spans="1:4" ht="30" x14ac:dyDescent="0.25">
      <c r="A6" s="68">
        <v>1.2</v>
      </c>
      <c r="B6" s="60" t="s">
        <v>1258</v>
      </c>
      <c r="C6" s="59"/>
      <c r="D6" s="60" t="s">
        <v>1260</v>
      </c>
    </row>
    <row r="7" spans="1:4" ht="75" x14ac:dyDescent="0.25">
      <c r="A7" s="68">
        <v>1.3</v>
      </c>
      <c r="B7" s="60" t="s">
        <v>1261</v>
      </c>
      <c r="C7" s="59"/>
      <c r="D7" s="60" t="s">
        <v>1262</v>
      </c>
    </row>
    <row r="8" spans="1:4" x14ac:dyDescent="0.25">
      <c r="A8" s="68">
        <v>1.4</v>
      </c>
      <c r="B8" s="60" t="s">
        <v>1256</v>
      </c>
      <c r="C8" s="59"/>
      <c r="D8" s="60" t="s">
        <v>1263</v>
      </c>
    </row>
    <row r="9" spans="1:4" ht="45" x14ac:dyDescent="0.25">
      <c r="A9" s="61">
        <v>1.5</v>
      </c>
      <c r="B9" s="60" t="s">
        <v>1264</v>
      </c>
      <c r="C9" s="59"/>
      <c r="D9" s="60" t="s">
        <v>1265</v>
      </c>
    </row>
    <row r="10" spans="1:4" x14ac:dyDescent="0.25">
      <c r="A10" s="61">
        <v>1.51</v>
      </c>
      <c r="B10" s="60" t="s">
        <v>1256</v>
      </c>
      <c r="C10" s="59"/>
      <c r="D10" s="60" t="s">
        <v>1266</v>
      </c>
    </row>
    <row r="11" spans="1:4" x14ac:dyDescent="0.25">
      <c r="A11" s="61">
        <v>1.52</v>
      </c>
      <c r="B11" s="60" t="s">
        <v>1256</v>
      </c>
      <c r="C11" s="59"/>
      <c r="D11" s="60" t="s">
        <v>1267</v>
      </c>
    </row>
    <row r="12" spans="1:4" x14ac:dyDescent="0.25">
      <c r="A12" s="61">
        <v>1.53</v>
      </c>
      <c r="B12" s="60" t="s">
        <v>1256</v>
      </c>
      <c r="C12" s="59"/>
      <c r="D12" s="60" t="s">
        <v>1268</v>
      </c>
    </row>
    <row r="13" spans="1:4" x14ac:dyDescent="0.25">
      <c r="A13" s="61">
        <v>1.54</v>
      </c>
      <c r="B13" s="60" t="s">
        <v>1256</v>
      </c>
      <c r="C13" s="59"/>
      <c r="D13" s="60" t="s">
        <v>1269</v>
      </c>
    </row>
    <row r="14" spans="1:4" x14ac:dyDescent="0.25">
      <c r="A14" s="61">
        <v>1.55</v>
      </c>
      <c r="B14" s="60" t="s">
        <v>1270</v>
      </c>
      <c r="C14" s="59"/>
      <c r="D14" s="60" t="s">
        <v>1271</v>
      </c>
    </row>
    <row r="15" spans="1:4" ht="210" x14ac:dyDescent="0.25">
      <c r="A15" s="68">
        <v>1.6</v>
      </c>
      <c r="B15" s="60" t="s">
        <v>1272</v>
      </c>
      <c r="C15" s="59"/>
      <c r="D15" s="60" t="s">
        <v>1273</v>
      </c>
    </row>
    <row r="16" spans="1:4" x14ac:dyDescent="0.25">
      <c r="A16" s="197">
        <v>2</v>
      </c>
      <c r="B16" s="199" t="s">
        <v>1274</v>
      </c>
      <c r="C16" s="59" t="s">
        <v>1275</v>
      </c>
      <c r="D16" s="60" t="s">
        <v>1276</v>
      </c>
    </row>
    <row r="17" spans="1:4" ht="60" x14ac:dyDescent="0.25">
      <c r="A17" s="197"/>
      <c r="B17" s="199"/>
      <c r="C17" s="59" t="s">
        <v>1277</v>
      </c>
      <c r="D17" s="60" t="s">
        <v>1278</v>
      </c>
    </row>
    <row r="18" spans="1:4" x14ac:dyDescent="0.25">
      <c r="A18" s="197"/>
      <c r="B18" s="199"/>
      <c r="C18" s="198" t="s">
        <v>1279</v>
      </c>
      <c r="D18" s="62" t="s">
        <v>1280</v>
      </c>
    </row>
    <row r="19" spans="1:4" x14ac:dyDescent="0.25">
      <c r="A19" s="197"/>
      <c r="B19" s="199"/>
      <c r="C19" s="198"/>
      <c r="D19" s="63" t="s">
        <v>1281</v>
      </c>
    </row>
    <row r="20" spans="1:4" x14ac:dyDescent="0.25">
      <c r="A20" s="197"/>
      <c r="B20" s="199"/>
      <c r="C20" s="198"/>
      <c r="D20" s="64" t="s">
        <v>1282</v>
      </c>
    </row>
    <row r="21" spans="1:4" x14ac:dyDescent="0.25">
      <c r="A21" s="197"/>
      <c r="B21" s="199"/>
      <c r="C21" s="198" t="s">
        <v>1283</v>
      </c>
      <c r="D21" s="62" t="s">
        <v>1281</v>
      </c>
    </row>
    <row r="22" spans="1:4" x14ac:dyDescent="0.25">
      <c r="A22" s="197"/>
      <c r="B22" s="199"/>
      <c r="C22" s="198"/>
      <c r="D22" s="63" t="s">
        <v>1284</v>
      </c>
    </row>
    <row r="23" spans="1:4" x14ac:dyDescent="0.25">
      <c r="A23" s="197"/>
      <c r="B23" s="199"/>
      <c r="C23" s="198"/>
      <c r="D23" s="63" t="s">
        <v>1285</v>
      </c>
    </row>
    <row r="24" spans="1:4" x14ac:dyDescent="0.25">
      <c r="A24" s="197"/>
      <c r="B24" s="199"/>
      <c r="C24" s="198"/>
      <c r="D24" s="63" t="s">
        <v>1286</v>
      </c>
    </row>
    <row r="25" spans="1:4" x14ac:dyDescent="0.25">
      <c r="A25" s="197"/>
      <c r="B25" s="199"/>
      <c r="C25" s="198"/>
      <c r="D25" s="63" t="s">
        <v>1287</v>
      </c>
    </row>
    <row r="26" spans="1:4" x14ac:dyDescent="0.25">
      <c r="A26" s="197"/>
      <c r="B26" s="199"/>
      <c r="C26" s="198"/>
      <c r="D26" s="64" t="s">
        <v>1288</v>
      </c>
    </row>
    <row r="27" spans="1:4" x14ac:dyDescent="0.25">
      <c r="A27" s="197"/>
      <c r="B27" s="199"/>
      <c r="C27" s="198" t="s">
        <v>1289</v>
      </c>
      <c r="D27" s="65" t="s">
        <v>1290</v>
      </c>
    </row>
    <row r="28" spans="1:4" x14ac:dyDescent="0.25">
      <c r="A28" s="197"/>
      <c r="B28" s="199"/>
      <c r="C28" s="198"/>
      <c r="D28" s="63" t="s">
        <v>1281</v>
      </c>
    </row>
    <row r="29" spans="1:4" x14ac:dyDescent="0.25">
      <c r="A29" s="197"/>
      <c r="B29" s="199"/>
      <c r="C29" s="198"/>
      <c r="D29" s="64" t="s">
        <v>1282</v>
      </c>
    </row>
    <row r="30" spans="1:4" x14ac:dyDescent="0.25">
      <c r="A30" s="197"/>
      <c r="B30" s="199"/>
      <c r="C30" s="198" t="s">
        <v>1291</v>
      </c>
      <c r="D30" s="62" t="s">
        <v>1281</v>
      </c>
    </row>
    <row r="31" spans="1:4" x14ac:dyDescent="0.25">
      <c r="A31" s="197"/>
      <c r="B31" s="199"/>
      <c r="C31" s="198"/>
      <c r="D31" s="63" t="s">
        <v>1292</v>
      </c>
    </row>
    <row r="32" spans="1:4" x14ac:dyDescent="0.25">
      <c r="A32" s="197"/>
      <c r="B32" s="199"/>
      <c r="C32" s="198"/>
      <c r="D32" s="66" t="s">
        <v>1293</v>
      </c>
    </row>
    <row r="33" spans="1:4" x14ac:dyDescent="0.25">
      <c r="A33" s="197"/>
      <c r="B33" s="199"/>
      <c r="C33" s="198"/>
      <c r="D33" s="64" t="s">
        <v>1288</v>
      </c>
    </row>
  </sheetData>
  <mergeCells count="6">
    <mergeCell ref="A16:A33"/>
    <mergeCell ref="C21:C26"/>
    <mergeCell ref="C18:C20"/>
    <mergeCell ref="C27:C29"/>
    <mergeCell ref="C30:C33"/>
    <mergeCell ref="B16:B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57E1ECDA444FD46AFFE3D5FA9D55979" ma:contentTypeVersion="29" ma:contentTypeDescription="Create a new document." ma:contentTypeScope="" ma:versionID="266ed40e0b2bca1de61ab87d4a62bfb7">
  <xsd:schema xmlns:xsd="http://www.w3.org/2001/XMLSchema" xmlns:xs="http://www.w3.org/2001/XMLSchema" xmlns:p="http://schemas.microsoft.com/office/2006/metadata/properties" xmlns:ns2="133440d6-b635-4bf2-b1be-1dfa2e90b7b5" xmlns:ns3="775c0f9a-bfb9-4f93-9a1e-5d3f3927fe0f" targetNamespace="http://schemas.microsoft.com/office/2006/metadata/properties" ma:root="true" ma:fieldsID="915b74b5c54463e5005011ad1ab20dfd" ns2:_="" ns3:_="">
    <xsd:import namespace="133440d6-b635-4bf2-b1be-1dfa2e90b7b5"/>
    <xsd:import namespace="775c0f9a-bfb9-4f93-9a1e-5d3f3927fe0f"/>
    <xsd:element name="properties">
      <xsd:complexType>
        <xsd:sequence>
          <xsd:element name="documentManagement">
            <xsd:complexType>
              <xsd:all>
                <xsd:element ref="ns2:_dlc_DocIdUrl" minOccurs="0"/>
                <xsd:element ref="ns3:Service_x0020_Type" minOccurs="0"/>
                <xsd:element ref="ns3:Date" minOccurs="0"/>
                <xsd:element ref="ns3:Site_x0020_Name" minOccurs="0"/>
                <xsd:element ref="ns3:Sector" minOccurs="0"/>
                <xsd:element ref="ns3:ServiceLine" minOccurs="0"/>
                <xsd:element ref="ns3:PIC" minOccurs="0"/>
                <xsd:element ref="ns2:_dlc_DocId"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Peak" minOccurs="0"/>
                <xsd:element ref="ns3:Client_x0020__x0023_" minOccurs="0"/>
                <xsd:element ref="ns3:MediaServiceBillingMetadata" minOccurs="0"/>
                <xsd:element ref="ns3:ClientName" minOccurs="0"/>
                <xsd:element ref="ns3:Org" minOccurs="0"/>
                <xsd:element ref="ns3:PM" minOccurs="0"/>
                <xsd:element ref="ns3:SearchTerms" minOccurs="0"/>
                <xsd:element ref="ns3:Active" minOccurs="0"/>
                <xsd:element ref="ns3:Stag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3440d6-b635-4bf2-b1be-1dfa2e90b7b5" elementFormDefault="qualified">
    <xsd:import namespace="http://schemas.microsoft.com/office/2006/documentManagement/types"/>
    <xsd:import namespace="http://schemas.microsoft.com/office/infopath/2007/PartnerControls"/>
    <xsd:element name="_dlc_DocIdUrl" ma:index="2" nillable="true" ma:displayName="Document ID" ma:description="Permanent link to this document."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 ma:index="10" nillable="true" ma:displayName="Document ID Value" ma:description="The value of the document ID assigned to this item." ma:hidden="true" ma:indexed="true" ma:internalName="_dlc_DocId" ma:readOnly="false">
      <xsd:simpleType>
        <xsd:restriction base="dms:Text"/>
      </xsd:simpleType>
    </xsd:element>
    <xsd:element name="_dlc_DocIdPersistId" ma:index="12" nillable="true" ma:displayName="Persist ID" ma:description="Keep ID on add." ma:hidden="true" ma:internalName="_dlc_DocIdPersistId" ma:readOnly="false">
      <xsd:simpleType>
        <xsd:restriction base="dms:Boolean"/>
      </xsd:simpleType>
    </xsd:element>
    <xsd:element name="TaxCatchAll" ma:index="26" nillable="true" ma:displayName="Taxonomy Catch All Column" ma:hidden="true" ma:list="{f2537706-3acc-42b0-b2ac-cdd674020814}" ma:internalName="TaxCatchAll" ma:readOnly="false" ma:showField="CatchAllData" ma:web="133440d6-b635-4bf2-b1be-1dfa2e90b7b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75c0f9a-bfb9-4f93-9a1e-5d3f3927fe0f" elementFormDefault="qualified">
    <xsd:import namespace="http://schemas.microsoft.com/office/2006/documentManagement/types"/>
    <xsd:import namespace="http://schemas.microsoft.com/office/infopath/2007/PartnerControls"/>
    <xsd:element name="Service_x0020_Type" ma:index="3" nillable="true" ma:displayName="Service Type" ma:format="Dropdown" ma:indexed="true" ma:internalName="Service_x0020_Type">
      <xsd:simpleType>
        <xsd:restriction base="dms:Choice">
          <xsd:enumeration value="Air Services"/>
          <xsd:enumeration value="Brownfields Planning and Redevelopment"/>
          <xsd:enumeration value="Community and Infrastructure Planning and Design"/>
          <xsd:enumeration value="Environmental Compliance and Permitting"/>
          <xsd:enumeration value="Environmental Data Management"/>
          <xsd:enumeration value="Health &amp; Safety Services"/>
          <xsd:enumeration value="Natural Resources"/>
          <xsd:enumeration value="Phase I Site Assessments"/>
          <xsd:enumeration value="Public Engagement and Communication"/>
          <xsd:enumeration value="Sediment Characterization and Remediation"/>
          <xsd:enumeration value="Site Assessment and Remediation"/>
          <xsd:enumeration value="Site Planning and Redevelopment"/>
          <xsd:enumeration value="Solid Waste"/>
          <xsd:enumeration value="Stormwater Services"/>
          <xsd:enumeration value="Strategic Planning"/>
          <xsd:enumeration value="Economics"/>
          <xsd:enumeration value="GIS"/>
          <xsd:enumeration value="GIS - Forecasting"/>
          <xsd:enumeration value="GIS - Enrollment Balancing with Forecasts"/>
          <xsd:enumeration value="GIS - Enrollment Balancing Only"/>
          <xsd:enumeration value="GIS - Redistricting"/>
          <xsd:enumeration value="GIS - Consortiums"/>
        </xsd:restriction>
      </xsd:simpleType>
    </xsd:element>
    <xsd:element name="Date" ma:index="4" nillable="true" ma:displayName="Date" ma:format="DateOnly" ma:internalName="Date" ma:readOnly="false">
      <xsd:simpleType>
        <xsd:restriction base="dms:DateTime"/>
      </xsd:simpleType>
    </xsd:element>
    <xsd:element name="Site_x0020_Name" ma:index="6" nillable="true" ma:displayName="Site Name" ma:internalName="Site_x0020_Name" ma:readOnly="false">
      <xsd:simpleType>
        <xsd:restriction base="dms:Text">
          <xsd:maxLength value="255"/>
        </xsd:restriction>
      </xsd:simpleType>
    </xsd:element>
    <xsd:element name="Sector" ma:index="7" nillable="true" ma:displayName="Sector" ma:format="Dropdown" ma:internalName="Sector" ma:readOnly="false">
      <xsd:simpleType>
        <xsd:restriction base="dms:Text">
          <xsd:maxLength value="255"/>
        </xsd:restriction>
      </xsd:simpleType>
    </xsd:element>
    <xsd:element name="ServiceLine" ma:index="8" nillable="true" ma:displayName="Service Line" ma:format="Dropdown" ma:internalName="ServiceLine" ma:readOnly="false">
      <xsd:simpleType>
        <xsd:restriction base="dms:Choice">
          <xsd:enumeration value="Planning and Engagement"/>
          <xsd:enumeration value="Engineering"/>
          <xsd:enumeration value="Environmental"/>
          <xsd:enumeration value="Data Analytics"/>
        </xsd:restriction>
      </xsd:simpleType>
    </xsd:element>
    <xsd:element name="PIC" ma:index="9" nillable="true" ma:displayName="PIC" ma:format="Dropdown" ma:hidden="true" ma:list="UserInfo" ma:SharePointGroup="0" ma:internalName="PIC"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hidden="true" ma:indexed="true" ma:internalName="MediaServiceLocatio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ef02fef1-b8ca-4258-b4a3-178974b7550d" ma:termSetId="09814cd3-568e-fe90-9814-8d621ff8fb84" ma:anchorId="fba54fb3-c3e1-fe81-a776-ca4b69148c4d" ma:open="true" ma:isKeyword="false">
      <xsd:complexType>
        <xsd:sequence>
          <xsd:element ref="pc:Terms" minOccurs="0" maxOccurs="1"/>
        </xsd:sequence>
      </xsd:complexType>
    </xsd:element>
    <xsd:element name="MediaServiceOCR" ma:index="27" nillable="true" ma:displayName="Extracted Text" ma:hidden="true" ma:internalName="MediaServiceOCR" ma:readOnly="true">
      <xsd:simpleType>
        <xsd:restriction base="dms:Note"/>
      </xsd:simpleType>
    </xsd:element>
    <xsd:element name="Peak" ma:index="28" nillable="true" ma:displayName="Peak" ma:default="0" ma:format="Dropdown" ma:hidden="true" ma:internalName="Peak">
      <xsd:simpleType>
        <xsd:restriction base="dms:Boolean"/>
      </xsd:simpleType>
    </xsd:element>
    <xsd:element name="Client_x0020__x0023_" ma:index="31" nillable="true" ma:displayName="Client #" ma:hidden="true" ma:internalName="Client_x0020__x0023_" ma:readOnly="false">
      <xsd:simpleType>
        <xsd:restriction base="dms:Text">
          <xsd:maxLength value="255"/>
        </xsd:restriction>
      </xsd:simpleType>
    </xsd:element>
    <xsd:element name="MediaServiceBillingMetadata" ma:index="32" nillable="true" ma:displayName="MediaServiceBillingMetadata" ma:hidden="true" ma:internalName="MediaServiceBillingMetadata" ma:readOnly="true">
      <xsd:simpleType>
        <xsd:restriction base="dms:Note"/>
      </xsd:simpleType>
    </xsd:element>
    <xsd:element name="ClientName" ma:index="33" nillable="true" ma:displayName="Client Name" ma:format="Dropdown" ma:hidden="true" ma:internalName="ClientName" ma:readOnly="false">
      <xsd:simpleType>
        <xsd:restriction base="dms:Text">
          <xsd:maxLength value="255"/>
        </xsd:restriction>
      </xsd:simpleType>
    </xsd:element>
    <xsd:element name="Org" ma:index="34" nillable="true" ma:displayName="Org" ma:format="Dropdown" ma:hidden="true" ma:internalName="Org" ma:readOnly="false">
      <xsd:simpleType>
        <xsd:restriction base="dms:Choice">
          <xsd:enumeration value="MFA"/>
          <xsd:enumeration value="FLO"/>
        </xsd:restriction>
      </xsd:simpleType>
    </xsd:element>
    <xsd:element name="PM" ma:index="35" nillable="true" ma:displayName="PM" ma:format="Dropdown" ma:hidden="true" ma:list="UserInfo" ma:SharePointGroup="0" ma:internalName="PM"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earchTerms" ma:index="36" nillable="true" ma:displayName="Search Terms" ma:format="Dropdown" ma:internalName="SearchTerms">
      <xsd:simpleType>
        <xsd:restriction base="dms:Note">
          <xsd:maxLength value="255"/>
        </xsd:restriction>
      </xsd:simpleType>
    </xsd:element>
    <xsd:element name="Active" ma:index="37" nillable="true" ma:displayName="Active" ma:default="1" ma:internalName="Active">
      <xsd:simpleType>
        <xsd:restriction base="dms:Boolean"/>
      </xsd:simpleType>
    </xsd:element>
    <xsd:element name="Stage" ma:index="38" nillable="true" ma:displayName="Stage" ma:internalName="Stag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f71e46e-dbdb-4936-a808-49fb891fc3e2" xsi:nil="true"/>
    <lcf76f155ced4ddcb4097134ff3c332f xmlns="6076d197-b432-4a89-8b9d-b97676e775aa">
      <Terms xmlns="http://schemas.microsoft.com/office/infopath/2007/PartnerControls"/>
    </lcf76f155ced4ddcb4097134ff3c332f>
    <CAOProjectManager xmlns="6076d197-b432-4a89-8b9d-b97676e775aa">
      <UserInfo>
        <DisplayName/>
        <AccountId xsi:nil="true"/>
        <AccountType/>
      </UserInfo>
    </CAOProjectManager>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a9aaf108d18de5e9ab979c32fd3cff8b">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6e0e4de3d33432ae72a3141b23a7d9d3"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D37E43-5E83-4D13-B9C0-D71B96AE86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3440d6-b635-4bf2-b1be-1dfa2e90b7b5"/>
    <ds:schemaRef ds:uri="775c0f9a-bfb9-4f93-9a1e-5d3f3927fe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09E766-2BDA-4129-9A73-694C71718DF9}">
  <ds:schemaRefs>
    <ds:schemaRef ds:uri="http://purl.org/dc/elements/1.1/"/>
    <ds:schemaRef ds:uri="http://purl.org/dc/terms/"/>
    <ds:schemaRef ds:uri="775c0f9a-bfb9-4f93-9a1e-5d3f3927fe0f"/>
    <ds:schemaRef ds:uri="http://schemas.microsoft.com/office/2006/documentManagement/types"/>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 ds:uri="133440d6-b635-4bf2-b1be-1dfa2e90b7b5"/>
    <ds:schemaRef ds:uri="http://purl.org/dc/dcmitype/"/>
  </ds:schemaRefs>
</ds:datastoreItem>
</file>

<file path=customXml/itemProps3.xml><?xml version="1.0" encoding="utf-8"?>
<ds:datastoreItem xmlns:ds="http://schemas.openxmlformats.org/officeDocument/2006/customXml" ds:itemID="{60B4FFBF-A657-4BF1-A0A8-AADCD2DAECA7}"/>
</file>

<file path=customXml/itemProps4.xml><?xml version="1.0" encoding="utf-8"?>
<ds:datastoreItem xmlns:ds="http://schemas.openxmlformats.org/officeDocument/2006/customXml" ds:itemID="{1830CE87-5566-4B65-B9AB-B9964C923CAB}">
  <ds:schemaRefs>
    <ds:schemaRef ds:uri="http://schemas.microsoft.com/sharepoint/v3/contenttype/forms"/>
  </ds:schemaRefs>
</ds:datastoreItem>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1. Facility Information</vt:lpstr>
      <vt:lpstr>2. TEUs &amp; Activities - EF</vt:lpstr>
      <vt:lpstr>3. Pollutant Emissions - EF</vt:lpstr>
      <vt:lpstr>4. TEUs &amp; Activities- MB</vt:lpstr>
      <vt:lpstr>5. Pollutant Emissions - MB</vt:lpstr>
      <vt:lpstr>DEQ Pollutant List</vt:lpstr>
      <vt:lpstr>RevHistory</vt:lpstr>
      <vt:lpstr>'2. TEUs &amp; Activities - EF'!Print_Area</vt:lpstr>
      <vt:lpstr>'3. Pollutant Emissions - EF'!Print_Area</vt:lpstr>
      <vt:lpstr>'3. Pollutant Emissions - EF'!Print_Titles</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Brian Snuffer Zukas</cp:lastModifiedBy>
  <cp:revision/>
  <cp:lastPrinted>2025-11-26T19:46:33Z</cp:lastPrinted>
  <dcterms:created xsi:type="dcterms:W3CDTF">2018-11-29T22:27:46Z</dcterms:created>
  <dcterms:modified xsi:type="dcterms:W3CDTF">2025-11-26T19:46:48Z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y fmtid="{D5CDD505-2E9C-101B-9397-08002B2CF9AE}" pid="11" name="_dlc_DocIdItemGuid">
    <vt:lpwstr>f24cd937-ab0f-4352-a2ea-1592f6da969c</vt:lpwstr>
  </property>
</Properties>
</file>